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40" yWindow="640" windowWidth="24340" windowHeight="16140" activeTab="1"/>
  </bookViews>
  <sheets>
    <sheet name="2015 BLOCK CALENDAR" sheetId="1" r:id="rId1"/>
    <sheet name="YEAR 2015" sheetId="2" r:id="rId2"/>
    <sheet name="2014 BLOCK CALENDAR" sheetId="3" r:id="rId3"/>
    <sheet name="YEAR 2014" sheetId="4" r:id="rId4"/>
    <sheet name="2013 BLOCK CALENDAR" sheetId="5" r:id="rId5"/>
    <sheet name="YEAR 2013" sheetId="6" r:id="rId6"/>
    <sheet name="2012 BLOCK CALENDAR" sheetId="7" r:id="rId7"/>
    <sheet name="YEAR 2012" sheetId="8" r:id="rId8"/>
    <sheet name="2011 BLOCK CALENDAR" sheetId="9" r:id="rId9"/>
    <sheet name="YEAR 2011" sheetId="10" r:id="rId10"/>
    <sheet name="YEAR 2010" sheetId="11" r:id="rId11"/>
    <sheet name="YEAR Rev Owners-FINAL" sheetId="12" r:id="rId12"/>
    <sheet name="QTR BY GROUP" sheetId="13" r:id="rId13"/>
    <sheet name="BLOCK RANKS" sheetId="14" r:id="rId14"/>
    <sheet name="Amenities" sheetId="15" r:id="rId15"/>
    <sheet name="Prospect List" sheetId="16" r:id="rId16"/>
    <sheet name="Prospect List (2)" sheetId="17" r:id="rId17"/>
    <sheet name="Kure Avail Block Calendar" sheetId="18" r:id="rId18"/>
    <sheet name="Sheet2" sheetId="19" r:id="rId19"/>
    <sheet name="Additional Prospects" sheetId="20" r:id="rId20"/>
    <sheet name="Sheet3" sheetId="21" r:id="rId21"/>
  </sheets>
  <definedNames>
    <definedName name="_xlnm._FilterDatabase" localSheetId="13" hidden="1">'BLOCK RANKS'!$E$2:$H$13</definedName>
    <definedName name="_xlnm._FilterDatabase" localSheetId="18" hidden="1">'Sheet2'!$A$5:$G$57</definedName>
    <definedName name="_xlnm._FilterDatabase" localSheetId="10" hidden="1">'YEAR 2010'!$A$4:$J$56</definedName>
    <definedName name="_xlnm._FilterDatabase" localSheetId="9" hidden="1">'YEAR 2011'!$A$4:$J$56</definedName>
    <definedName name="_xlnm._FilterDatabase" localSheetId="7" hidden="1">'YEAR 2012'!$A$5:$J$58</definedName>
    <definedName name="_xlnm._FilterDatabase" localSheetId="5" hidden="1">'YEAR 2013'!$A$5:$J$71</definedName>
    <definedName name="_xlnm._FilterDatabase" localSheetId="3" hidden="1">'YEAR 2014'!$A$5:$K$71</definedName>
    <definedName name="_xlnm._FilterDatabase" localSheetId="1" hidden="1">'YEAR 2015'!$A$5:$L$83</definedName>
    <definedName name="_xlnm._FilterDatabase" localSheetId="11" hidden="1">'YEAR Rev Owners-FINAL'!$A$4:$K$56</definedName>
    <definedName name="_xlnm.Print_Area" localSheetId="17">'Kure Avail Block Calendar'!$A$1:$M$95</definedName>
    <definedName name="_xlnm.Print_Area" localSheetId="15">'Prospect List'!$A$1:$J$79</definedName>
    <definedName name="_xlnm.Print_Area" localSheetId="16">'Prospect List (2)'!$A$1:$J$79</definedName>
    <definedName name="_xlnm.Print_Area" localSheetId="7">'YEAR 2012'!$A$1:$F$58</definedName>
    <definedName name="_xlnm.Print_Area" localSheetId="5">'YEAR 2013'!$A$1:$F$58</definedName>
    <definedName name="_xlnm.Print_Area" localSheetId="3">'YEAR 2014'!$A$1:$I$69</definedName>
    <definedName name="_xlnm.Print_Area" localSheetId="1">'YEAR 2015'!$A$1:$J$69</definedName>
    <definedName name="_xlnm.Print_Area" localSheetId="11">'YEAR Rev Owners-FINAL'!$A$1:$L$56</definedName>
  </definedNames>
  <calcPr fullCalcOnLoad="1"/>
</workbook>
</file>

<file path=xl/comments16.xml><?xml version="1.0" encoding="utf-8"?>
<comments xmlns="http://schemas.openxmlformats.org/spreadsheetml/2006/main">
  <authors>
    <author>Kelly Edwards</author>
  </authors>
  <commentList>
    <comment ref="F42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Bottom est at 100% &amp; 70%:
Cable+Inter $90.00
Water $50+$35
Elec $100 + $70</t>
        </r>
      </text>
    </comment>
    <comment ref="Q65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Adjusted MTG amount 2/2010</t>
        </r>
      </text>
    </comment>
    <comment ref="Q66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UTIL &amp; CABLE:
Forecasted at Water ($48); Elec ($96); Cable/Int ($110).  Both units x2 minus Cable/Int.</t>
        </r>
      </text>
    </comment>
  </commentList>
</comments>
</file>

<file path=xl/comments17.xml><?xml version="1.0" encoding="utf-8"?>
<comments xmlns="http://schemas.openxmlformats.org/spreadsheetml/2006/main">
  <authors>
    <author>Kelly Edwards</author>
  </authors>
  <commentList>
    <comment ref="F42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Bottom est at 100% &amp; 70%:
Cable+Inter $90.00
Water $50+$35
Elec $100 + $70</t>
        </r>
      </text>
    </comment>
    <comment ref="P65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Adjusted MTG amount 2/2010</t>
        </r>
      </text>
    </comment>
    <comment ref="P66" authorId="0">
      <text>
        <r>
          <rPr>
            <b/>
            <sz val="8"/>
            <rFont val="Tahoma"/>
            <family val="2"/>
          </rPr>
          <t>Kelly Edwards:</t>
        </r>
        <r>
          <rPr>
            <sz val="8"/>
            <rFont val="Tahoma"/>
            <family val="2"/>
          </rPr>
          <t xml:space="preserve">
UTIL &amp; CABLE:
Forecasted at Water ($48); Elec ($96); Cable/Int ($110).  Both units x2 minus Cable/Int.</t>
        </r>
      </text>
    </comment>
  </commentList>
</comments>
</file>

<file path=xl/comments4.xml><?xml version="1.0" encoding="utf-8"?>
<comments xmlns="http://schemas.openxmlformats.org/spreadsheetml/2006/main">
  <authors>
    <author>h</author>
  </authors>
  <commentList>
    <comment ref="G16" authorId="0">
      <text>
        <r>
          <rPr>
            <b/>
            <sz val="12"/>
            <rFont val="Calibri"/>
            <family val="0"/>
          </rPr>
          <t>KELLY: Thompson #4 is final WEEK of 2013 Roll over</t>
        </r>
        <r>
          <rPr>
            <b/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<sst xmlns="http://schemas.openxmlformats.org/spreadsheetml/2006/main" count="4305" uniqueCount="477">
  <si>
    <t>OPEN BLOCK 9 #2</t>
  </si>
  <si>
    <t>OPEN BLOCK 9 #3</t>
  </si>
  <si>
    <t>OPEN BLOCK 9 #4-2015 ROLL OVER</t>
  </si>
  <si>
    <t>THOMPSONDES #4-2014 ROLL OVER</t>
  </si>
  <si>
    <t>THOMPSONDES #1</t>
  </si>
  <si>
    <t>THOMPSONDES #2</t>
  </si>
  <si>
    <t>THOMPSONDES#3</t>
  </si>
  <si>
    <t>THOMPSONDES #4-2015 ROLL OVER</t>
  </si>
  <si>
    <t>AMYBRAUN #4-2014 ROLL OVER</t>
  </si>
  <si>
    <t>KAREN-JOHN MITCHELL #1</t>
  </si>
  <si>
    <t>KAREN-JOHN MITCHELL #2</t>
  </si>
  <si>
    <t>KAREN-JOHN MITCHELL #3</t>
  </si>
  <si>
    <t>KARENT-JOHN MITCHELL #4-2015 ROLL</t>
  </si>
  <si>
    <t>LBROWN-BBISHOP #4-2014 ROLL OVER</t>
  </si>
  <si>
    <t>LBROWN-BBISHOP #1</t>
  </si>
  <si>
    <t>LBROWN-BBISHOP #2</t>
  </si>
  <si>
    <t>LBROWN-BBISHOP #3</t>
  </si>
  <si>
    <t>LBROWN-BBISHOP #4-2015 ROLL OVER</t>
  </si>
  <si>
    <t>THOMPSON #1</t>
  </si>
  <si>
    <t>JOHNSON #1</t>
  </si>
  <si>
    <t>JOHNSON #2</t>
  </si>
  <si>
    <t>JOHNSON #3</t>
  </si>
  <si>
    <t>JOHNSON #4-2015 ROLL OVER</t>
  </si>
  <si>
    <t>JLOWE #4-2014 ROLLOVER</t>
  </si>
  <si>
    <t>OPEN BLOCK3 #1</t>
  </si>
  <si>
    <t>OPEN BLOCK3 #2</t>
  </si>
  <si>
    <t>OPEN BLOCK3 #3</t>
  </si>
  <si>
    <t>OPEN BLOCK3 #4-2015 ROLL OVER</t>
  </si>
  <si>
    <t>OPEN BLOCK7 #4-2014 ROLLOVER</t>
  </si>
  <si>
    <t>OPEN BLOCK7 #1</t>
  </si>
  <si>
    <t>OPEN BLOCK7 #2</t>
  </si>
  <si>
    <t>OPEN BLOCK7 #3</t>
  </si>
  <si>
    <t>OPEN BLOCK7 #4-2015 ROLLOVER</t>
  </si>
  <si>
    <t xml:space="preserve">April </t>
  </si>
  <si>
    <t xml:space="preserve">May </t>
  </si>
  <si>
    <t>KCEDWARDS #4-2016 ROLL OVER</t>
  </si>
  <si>
    <t>2015 - 2016</t>
  </si>
  <si>
    <t>Joh Lowe</t>
  </si>
  <si>
    <t>PATIA 12.4</t>
  </si>
  <si>
    <t>PATIA</t>
  </si>
  <si>
    <t>Neal Davis</t>
  </si>
  <si>
    <t>Robert Strickland</t>
  </si>
  <si>
    <t>Ron Rowe</t>
  </si>
  <si>
    <t>Tom Thalen</t>
  </si>
  <si>
    <t>Tracy Barefoot</t>
  </si>
  <si>
    <t>Vic England</t>
  </si>
  <si>
    <t>AVAILABLE</t>
  </si>
  <si>
    <t>L Brown</t>
  </si>
  <si>
    <t>THOMPSON-DISCOUREZ #4-2014 ROLL OVER</t>
  </si>
  <si>
    <t>STEVE MURPHY #4-2013 ROLL OVER???</t>
  </si>
  <si>
    <t>LOWE???</t>
  </si>
  <si>
    <t>Father's Day</t>
  </si>
  <si>
    <t>Recept Sent</t>
  </si>
  <si>
    <t>Lease Signed</t>
  </si>
  <si>
    <t>Y</t>
  </si>
  <si>
    <t>ABRAUN</t>
  </si>
  <si>
    <t>Linda Brown - Bob Bishop</t>
  </si>
  <si>
    <t>Steve Murphy</t>
  </si>
  <si>
    <t>Beach Music Fest</t>
  </si>
  <si>
    <t>Allison's Grandma B-day</t>
  </si>
  <si>
    <t>Allison ALS Walk</t>
  </si>
  <si>
    <t>OWNER K/A</t>
  </si>
  <si>
    <t>OWNER C/E</t>
  </si>
  <si>
    <t>THOMPSON  #2</t>
  </si>
  <si>
    <t>THOMPSON  #3</t>
  </si>
  <si>
    <t>THOMPSON  #4-2015 ROLL OVER</t>
  </si>
  <si>
    <t>OPEN BLOCK 6 #1</t>
  </si>
  <si>
    <t>OPEN BLOCK 6 #2</t>
  </si>
  <si>
    <t>OPEN BLOCK 6 #3</t>
  </si>
  <si>
    <t>OPEN BLOCK 6 #4-2015 ROLL OVER</t>
  </si>
  <si>
    <t>LBROWN #4-2014 ROLLOVER</t>
  </si>
  <si>
    <t>LBROWN #1</t>
  </si>
  <si>
    <t>LBROWN #2</t>
  </si>
  <si>
    <t>LBROWN #3</t>
  </si>
  <si>
    <t>LBROWN #4-2015 ROLLOVER</t>
  </si>
  <si>
    <t>OPEN BLOCK 9 #1</t>
  </si>
  <si>
    <t>Thompson-Descortez</t>
  </si>
  <si>
    <t>Adam Johnson</t>
  </si>
  <si>
    <t>KCEDWARDS</t>
  </si>
  <si>
    <t>KCEDWARDS #4-2014 ROLL OVER</t>
  </si>
  <si>
    <t>AS OF DATE:</t>
  </si>
  <si>
    <t>FIND OUT WHO HAS 1ST WEEKS IN 2013???????</t>
  </si>
  <si>
    <t>ADAM'S AUNT!!!</t>
  </si>
  <si>
    <t>October</t>
  </si>
  <si>
    <t>May</t>
  </si>
  <si>
    <t>Sept</t>
  </si>
  <si>
    <t>ds1</t>
  </si>
  <si>
    <t>ds2</t>
  </si>
  <si>
    <t>AVG HIGH</t>
  </si>
  <si>
    <t>AVG LOW</t>
  </si>
  <si>
    <t>AVERAGE</t>
  </si>
  <si>
    <t>AVG TEMP</t>
  </si>
  <si>
    <t>Air Conditioning</t>
  </si>
  <si>
    <t>Cable/Satellite TV</t>
  </si>
  <si>
    <t>DVD Player</t>
  </si>
  <si>
    <t>Elevator</t>
  </si>
  <si>
    <t>Fireplace</t>
  </si>
  <si>
    <t>Free Parking</t>
  </si>
  <si>
    <t>Hot Tub</t>
  </si>
  <si>
    <t>Laundry</t>
  </si>
  <si>
    <t>Non-Smoking</t>
  </si>
  <si>
    <t>Refrigerator</t>
  </si>
  <si>
    <t>Swimming Pool</t>
  </si>
  <si>
    <t>Internet Access</t>
  </si>
  <si>
    <t>Linens/Towels</t>
  </si>
  <si>
    <t>Biking</t>
  </si>
  <si>
    <t>Casino</t>
  </si>
  <si>
    <t>Gym</t>
  </si>
  <si>
    <t>Ice Skating</t>
  </si>
  <si>
    <t>Miniature Golf</t>
  </si>
  <si>
    <t>Movie Theaters</t>
  </si>
  <si>
    <t>Museums</t>
  </si>
  <si>
    <t>Shopping</t>
  </si>
  <si>
    <t>Surfing</t>
  </si>
  <si>
    <t>Tennis</t>
  </si>
  <si>
    <t>Water Skiing</t>
  </si>
  <si>
    <t>Zoo</t>
  </si>
  <si>
    <t>Hunting/Fishing</t>
  </si>
  <si>
    <t>Hiking/Backpacking</t>
  </si>
  <si>
    <t>Year: 2014</t>
  </si>
  <si>
    <t>MONDAY</t>
  </si>
  <si>
    <t>SUNDAY</t>
  </si>
  <si>
    <t>KAREN-JOHN MITCHEL</t>
  </si>
  <si>
    <t>LINDA BROWN</t>
  </si>
  <si>
    <t>JOHNSON #4-2013 ROLL OVER</t>
  </si>
  <si>
    <t>DEMARTZ #4-2013 ROLL OVER</t>
  </si>
  <si>
    <t>JOA/TAYLOR #4-2013 ROLL OVER</t>
  </si>
  <si>
    <t>BROWN #4-2013 ROLL OVER</t>
  </si>
  <si>
    <t>LINDA EVANS #4-2013 ROLL OVER (OPEN)</t>
  </si>
  <si>
    <t>LOWE #4-2013 ROLL OVER</t>
  </si>
  <si>
    <t>OPEN #4-2014 ROLLOVER</t>
  </si>
  <si>
    <t>DEMARTZ ?</t>
  </si>
  <si>
    <t>DEMARTZ ? #4-2014 ROLL OVER</t>
  </si>
  <si>
    <t>BROWN #4-2014 ROLL OVER</t>
  </si>
  <si>
    <t>JOHNSON #4-2014 ROLL OVER</t>
  </si>
  <si>
    <t>THOMPSON-DISCOUREZ #4 ROLL OVER 2013</t>
  </si>
  <si>
    <t>THOMPSON-DISCOUREZ</t>
  </si>
  <si>
    <t>THOMPSON  #4-2013 ROLL OVER</t>
  </si>
  <si>
    <t>WK OCC</t>
  </si>
  <si>
    <t>REV PER OCC</t>
  </si>
  <si>
    <t>DEMARTZ</t>
  </si>
  <si>
    <t>#2</t>
  </si>
  <si>
    <t>#1</t>
  </si>
  <si>
    <t>#3</t>
  </si>
  <si>
    <t>JULIE</t>
  </si>
  <si>
    <t>CINDY</t>
  </si>
  <si>
    <t>ACTUAL</t>
  </si>
  <si>
    <t>WENDY</t>
  </si>
  <si>
    <t>HENRIETTA</t>
  </si>
  <si>
    <t>TOP &amp; BOT</t>
  </si>
  <si>
    <t>Set Dec.2010</t>
  </si>
  <si>
    <t>aj</t>
  </si>
  <si>
    <t>for</t>
  </si>
  <si>
    <t>robin</t>
  </si>
  <si>
    <t>ryan</t>
  </si>
  <si>
    <t>Nov</t>
  </si>
  <si>
    <t>Dec</t>
  </si>
  <si>
    <t>Feb</t>
  </si>
  <si>
    <t>blue</t>
  </si>
  <si>
    <t>yellow</t>
  </si>
  <si>
    <t>GROSS PROF</t>
  </si>
  <si>
    <t>A</t>
  </si>
  <si>
    <t>B</t>
  </si>
  <si>
    <t>A-B</t>
  </si>
  <si>
    <t>C</t>
  </si>
  <si>
    <t>D</t>
  </si>
  <si>
    <t>John Lowe-2014 ROLLOVER</t>
  </si>
  <si>
    <t>LWEJ</t>
  </si>
  <si>
    <t>RESERVED</t>
  </si>
  <si>
    <t>G DeMartz</t>
  </si>
  <si>
    <t>Henrietta</t>
  </si>
  <si>
    <t>Discount</t>
  </si>
  <si>
    <t>Amy MeGathlin</t>
  </si>
  <si>
    <t>Allen Snyder</t>
  </si>
  <si>
    <t>Andy Nenni</t>
  </si>
  <si>
    <t>Ashley Heubach</t>
  </si>
  <si>
    <t>THOMPSON</t>
  </si>
  <si>
    <t>THOMPSON #4-2014 ROLL OVER</t>
  </si>
  <si>
    <t>JOAN/TAYLOR #4-2014 ROLL</t>
  </si>
  <si>
    <t>Set Jan 17, 2012</t>
  </si>
  <si>
    <t>chris</t>
  </si>
  <si>
    <t>english</t>
  </si>
  <si>
    <t>yler</t>
  </si>
  <si>
    <t>kelly</t>
  </si>
  <si>
    <t>allison</t>
  </si>
  <si>
    <t xml:space="preserve">ray </t>
  </si>
  <si>
    <t>mom</t>
  </si>
  <si>
    <t>PAID</t>
  </si>
  <si>
    <t>AMOUNT</t>
  </si>
  <si>
    <t>CURR OWNER</t>
  </si>
  <si>
    <t>FORMER OWNER</t>
  </si>
  <si>
    <t>Gardner</t>
  </si>
  <si>
    <t>George-Kim DeMartz</t>
  </si>
  <si>
    <t>Amy Chapman Braun</t>
  </si>
  <si>
    <t>Mgt Fee</t>
  </si>
  <si>
    <t>BLOCK #</t>
  </si>
  <si>
    <t>BLK#</t>
  </si>
  <si>
    <t>Beach Music Fest - June 6th</t>
  </si>
  <si>
    <t>KAREN-JOHN MITCHELL #4-2014 ROLL OVER</t>
  </si>
  <si>
    <t>KCEDWARDS #1</t>
  </si>
  <si>
    <t>KCEDWARDS #2</t>
  </si>
  <si>
    <t>KCEDWARDS #3</t>
  </si>
  <si>
    <r>
      <t xml:space="preserve">* Choose 1 Block not highlited </t>
    </r>
    <r>
      <rPr>
        <b/>
        <sz val="11"/>
        <color indexed="10"/>
        <rFont val="Calibri"/>
        <family val="2"/>
      </rPr>
      <t>RED</t>
    </r>
  </si>
  <si>
    <t>LOWE</t>
  </si>
  <si>
    <t>owner</t>
  </si>
  <si>
    <t>LATITUDE ADJUSTMENT</t>
  </si>
  <si>
    <r>
      <t xml:space="preserve">1. Provide your </t>
    </r>
    <r>
      <rPr>
        <b/>
        <u val="single"/>
        <sz val="11"/>
        <color indexed="8"/>
        <rFont val="Calibri"/>
        <family val="2"/>
      </rPr>
      <t>top 3</t>
    </r>
    <r>
      <rPr>
        <sz val="11"/>
        <color indexed="8"/>
        <rFont val="Calibri"/>
        <family val="2"/>
      </rPr>
      <t xml:space="preserve"> Block  choices</t>
    </r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</si>
  <si>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</si>
  <si>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</si>
  <si>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</si>
  <si>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</si>
  <si>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</si>
  <si>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</si>
  <si>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</si>
  <si>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</si>
  <si>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</si>
  <si>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BLOCK 10</t>
  </si>
  <si>
    <t>BLOCK 11</t>
  </si>
  <si>
    <t>2. You are not guaranteed your top 2 choices</t>
  </si>
  <si>
    <t>Funds Rec'd Y/N</t>
  </si>
  <si>
    <t>**NOTE: We swapped to 1st wk of Feb Owner Wk</t>
  </si>
  <si>
    <t>END OF 2010 CALENDAR</t>
  </si>
  <si>
    <t>START OF 2011 CALENDAR</t>
  </si>
  <si>
    <t>JULIE 1</t>
  </si>
  <si>
    <t>LOWE 1</t>
  </si>
  <si>
    <t>LOWE 2</t>
  </si>
  <si>
    <t>LOWE 3</t>
  </si>
  <si>
    <t>LOWE 4</t>
  </si>
  <si>
    <t>BROWN 1</t>
  </si>
  <si>
    <t>BROWN 2</t>
  </si>
  <si>
    <t>BROWN 3</t>
  </si>
  <si>
    <t>BROWN 4</t>
  </si>
  <si>
    <t>Joa/Edw 4</t>
  </si>
  <si>
    <t>Joa/Edw 1</t>
  </si>
  <si>
    <t>Joa/Edw 2</t>
  </si>
  <si>
    <t>Joa/Edw 3</t>
  </si>
  <si>
    <t>DEMARTZ 4</t>
  </si>
  <si>
    <t>DEMARTZ 1</t>
  </si>
  <si>
    <t>DEMARTZ 2</t>
  </si>
  <si>
    <t>DEMARTZ 3</t>
  </si>
  <si>
    <t>HEATH 4</t>
  </si>
  <si>
    <t>HENRIETTA 4</t>
  </si>
  <si>
    <t>KLIZOWSKI 1</t>
  </si>
  <si>
    <t>KLIZOWSKI 2</t>
  </si>
  <si>
    <t>KLIZOWSKI 3</t>
  </si>
  <si>
    <t>WENDY 4</t>
  </si>
  <si>
    <t>HOOKS 1</t>
  </si>
  <si>
    <t>HOOKS 2</t>
  </si>
  <si>
    <t>HOOKS 3</t>
  </si>
  <si>
    <t>HOOKS 4</t>
  </si>
  <si>
    <t>Mom/AJ swapped April weeks!</t>
  </si>
  <si>
    <t>DEMARTZ 11.4</t>
  </si>
  <si>
    <t>KOZLOWSKI 11.4</t>
  </si>
  <si>
    <t>JOA/TAYLOR 11.4</t>
  </si>
  <si>
    <t>BROWN 11.4</t>
  </si>
  <si>
    <t>nicki</t>
  </si>
  <si>
    <t>brenda</t>
  </si>
  <si>
    <t>front br</t>
  </si>
  <si>
    <t>Year: 2013</t>
  </si>
  <si>
    <t>Jan</t>
  </si>
  <si>
    <t>Mar</t>
  </si>
  <si>
    <t>DEMARTZ 12.4</t>
  </si>
  <si>
    <t>JOA/TAYLOR 12.4</t>
  </si>
  <si>
    <t>BROWN 12.4</t>
  </si>
  <si>
    <t>JOHNSON 12.4</t>
  </si>
  <si>
    <t>GARDNER</t>
  </si>
  <si>
    <t>GARDNER 12.4</t>
  </si>
  <si>
    <t>JOAN/TAYLOR</t>
  </si>
  <si>
    <t>KAREN-JOHN 12.4</t>
  </si>
  <si>
    <t>KAREN-JOHN</t>
  </si>
  <si>
    <t>AJ AUNT 12.4</t>
  </si>
  <si>
    <t>AJ AUNT</t>
  </si>
  <si>
    <t>ANGIE 12.4</t>
  </si>
  <si>
    <t>LOWE 12.4</t>
  </si>
  <si>
    <t>JOHNSON</t>
  </si>
  <si>
    <t>YES</t>
  </si>
  <si>
    <t>OPEN</t>
  </si>
  <si>
    <t>Year: 2015</t>
  </si>
  <si>
    <t>MEMORIAL DAY #1</t>
  </si>
  <si>
    <t>MEMORIAL DAY #2</t>
  </si>
  <si>
    <t>EASTER Apr 5th</t>
  </si>
  <si>
    <t>May4-10 Allison last week bf Pregnancy ban</t>
  </si>
  <si>
    <t>K&amp;A may be in Paris?</t>
  </si>
  <si>
    <t>C&amp;E</t>
  </si>
  <si>
    <t>JULY 4TH #1 K&amp;A</t>
  </si>
  <si>
    <t>K&amp;A Vacation</t>
  </si>
  <si>
    <t>K&amp;A Labor Day</t>
  </si>
  <si>
    <t>Labor Day</t>
  </si>
  <si>
    <t>JULY 4TH #2 C&amp;E Vacation</t>
  </si>
  <si>
    <t>C&amp;E Allison in Massanutten (Aug 1-4)</t>
  </si>
  <si>
    <t>C&amp;E Father's Day</t>
  </si>
  <si>
    <t>J Gailey/B Wall</t>
  </si>
  <si>
    <t>BROWN</t>
  </si>
  <si>
    <t>START</t>
  </si>
  <si>
    <t>USAGE IN DAYS</t>
  </si>
  <si>
    <t>EDWARDS COST PER MTH</t>
  </si>
  <si>
    <t>TOTAL RENT</t>
  </si>
  <si>
    <t>KELLY/ALLISON BEACH?</t>
  </si>
  <si>
    <t>JULY 4TH</t>
  </si>
  <si>
    <t>MEMORIAL DAY</t>
  </si>
  <si>
    <t>LABOR DAY EDWARDS</t>
  </si>
  <si>
    <t xml:space="preserve">EASTER </t>
  </si>
  <si>
    <t xml:space="preserve">OWNER </t>
  </si>
  <si>
    <t>LOWE  #4-2014 ROLLOVER</t>
  </si>
  <si>
    <t>MAYBE</t>
  </si>
  <si>
    <t>HOLIDAYS AND NOTES</t>
  </si>
  <si>
    <t>RENEWALS?</t>
  </si>
  <si>
    <t>Set 2/11/2013</t>
  </si>
  <si>
    <t>Set Feburary 25, 2014</t>
  </si>
  <si>
    <t>YEAR</t>
  </si>
  <si>
    <t>KAREN-JOHN MITCHELL #4-2013 ROLL OVER</t>
  </si>
  <si>
    <t>KAREN-JOHN MITCHELL</t>
  </si>
  <si>
    <t>JKMITC</t>
  </si>
  <si>
    <t>JOATAY</t>
  </si>
  <si>
    <t>BRN</t>
  </si>
  <si>
    <t>THOMDES</t>
  </si>
  <si>
    <t>THOMP</t>
  </si>
  <si>
    <t>JOHNS</t>
  </si>
  <si>
    <t>EDOWN</t>
  </si>
  <si>
    <t>2014 - 2015</t>
  </si>
  <si>
    <t>Edwards</t>
  </si>
  <si>
    <t>Mom/Aunt Joan</t>
  </si>
  <si>
    <t>John-Karen Mitchell</t>
  </si>
  <si>
    <t>cindy cash $250 3/1/10</t>
  </si>
  <si>
    <t>Keys to Tenant</t>
  </si>
  <si>
    <t>Ricky</t>
  </si>
  <si>
    <t>George</t>
  </si>
  <si>
    <t>Henrietta McKnight</t>
  </si>
  <si>
    <t>John Lowe</t>
  </si>
  <si>
    <t>Y/N</t>
  </si>
  <si>
    <t>HOOKS</t>
  </si>
  <si>
    <t>?</t>
  </si>
  <si>
    <t>Joa/Edw</t>
  </si>
  <si>
    <t>Renewal</t>
  </si>
  <si>
    <t>Likely</t>
  </si>
  <si>
    <t>Not Likely</t>
  </si>
  <si>
    <t>Yes</t>
  </si>
  <si>
    <t>75 Days</t>
  </si>
  <si>
    <t>45 Days</t>
  </si>
  <si>
    <t>2011 BLOCK &amp; LEASE START</t>
  </si>
  <si>
    <r>
      <t xml:space="preserve">2011 RENEWAL SIGNED </t>
    </r>
    <r>
      <rPr>
        <b/>
        <u val="single"/>
        <sz val="9"/>
        <color indexed="8"/>
        <rFont val="Calibri"/>
        <family val="2"/>
      </rPr>
      <t>($500 DUE)</t>
    </r>
  </si>
  <si>
    <r>
      <t xml:space="preserve">FINAL FUNDS DUE </t>
    </r>
    <r>
      <rPr>
        <b/>
        <u val="single"/>
        <sz val="9"/>
        <color indexed="8"/>
        <rFont val="Calibri"/>
        <family val="2"/>
      </rPr>
      <t>($500 DUE)</t>
    </r>
  </si>
  <si>
    <t>RICK</t>
  </si>
  <si>
    <t>Beach &amp; Access</t>
  </si>
  <si>
    <t>Parks &amp; Ferry</t>
  </si>
  <si>
    <t>SOLD</t>
  </si>
  <si>
    <t>Sailing/Boating</t>
  </si>
  <si>
    <t>Scuba Diving/Snorkeling</t>
  </si>
  <si>
    <t>X</t>
  </si>
  <si>
    <t>Pets No</t>
  </si>
  <si>
    <t>Ocean View</t>
  </si>
  <si>
    <t>Activities</t>
  </si>
  <si>
    <t>Ammenities</t>
  </si>
  <si>
    <t>Ocean Front</t>
  </si>
  <si>
    <t>Golf (Area)</t>
  </si>
  <si>
    <t>Pool</t>
  </si>
  <si>
    <t>Stereo/CD</t>
  </si>
  <si>
    <t>BBQ Area</t>
  </si>
  <si>
    <t>Diner/Flatware</t>
  </si>
  <si>
    <t>Video Games</t>
  </si>
  <si>
    <t>own</t>
  </si>
  <si>
    <t>Prospect Name</t>
  </si>
  <si>
    <t>Rent</t>
  </si>
  <si>
    <t>Block</t>
  </si>
  <si>
    <t>Jones/Edwards</t>
  </si>
  <si>
    <t>J Edwards</t>
  </si>
  <si>
    <t>A Johnson</t>
  </si>
  <si>
    <t>C Overley</t>
  </si>
  <si>
    <t>W Young</t>
  </si>
  <si>
    <t>Thompson</t>
  </si>
  <si>
    <t>J Lowe</t>
  </si>
  <si>
    <t>R Heath</t>
  </si>
  <si>
    <t>Deposit</t>
  </si>
  <si>
    <t>Total</t>
  </si>
  <si>
    <t>Totals</t>
  </si>
  <si>
    <t>Rec'd Y/N</t>
  </si>
  <si>
    <t>Downstairs</t>
  </si>
  <si>
    <t>water</t>
  </si>
  <si>
    <t>elec</t>
  </si>
  <si>
    <t>cable/int</t>
  </si>
  <si>
    <t>Gross Inc</t>
  </si>
  <si>
    <t>Expenses</t>
  </si>
  <si>
    <t>MTG</t>
  </si>
  <si>
    <t>NET</t>
  </si>
  <si>
    <t>Per Month</t>
  </si>
  <si>
    <t>UTILITIES</t>
  </si>
  <si>
    <t>Day Rate</t>
  </si>
  <si>
    <t>Month Rate</t>
  </si>
  <si>
    <t>Max Wks</t>
  </si>
  <si>
    <t>Short Wks</t>
  </si>
  <si>
    <t>Rate</t>
  </si>
  <si>
    <t>cable</t>
  </si>
  <si>
    <t>UT &amp; Cable</t>
  </si>
  <si>
    <t>THOMP 11.4</t>
  </si>
  <si>
    <t>LOWE 11.4</t>
  </si>
  <si>
    <t>HOOKS 11.4</t>
  </si>
  <si>
    <t>JOHNSON 11.4</t>
  </si>
  <si>
    <t>former Lowe</t>
  </si>
  <si>
    <t>Year: 2012</t>
  </si>
  <si>
    <t>MONTH</t>
  </si>
  <si>
    <t>MON</t>
  </si>
  <si>
    <t>SUN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</si>
  <si>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</si>
  <si>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</si>
  <si>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</si>
  <si>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</si>
  <si>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</si>
  <si>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</si>
  <si>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</si>
  <si>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</si>
  <si>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</si>
  <si>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</si>
  <si>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</si>
  <si>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</si>
  <si>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WEEK</t>
  </si>
  <si>
    <t>GROUP #</t>
  </si>
  <si>
    <t>Q1</t>
  </si>
  <si>
    <t>Q2</t>
  </si>
  <si>
    <t>Q3</t>
  </si>
  <si>
    <t>Q4</t>
  </si>
  <si>
    <t>OFF</t>
  </si>
  <si>
    <t>LOW</t>
  </si>
  <si>
    <t>PRIME</t>
  </si>
  <si>
    <t>MID</t>
  </si>
  <si>
    <t>YEARLY VIEW</t>
  </si>
  <si>
    <t>QUARTERLY VIEW</t>
  </si>
  <si>
    <t>SEASON</t>
  </si>
  <si>
    <t>January</t>
  </si>
  <si>
    <t>March</t>
  </si>
  <si>
    <t>April</t>
  </si>
  <si>
    <t>June</t>
  </si>
  <si>
    <t>July</t>
  </si>
  <si>
    <t>August</t>
  </si>
  <si>
    <t>Set Jan 27, 2013</t>
  </si>
  <si>
    <t>JOA/TAYLOR</t>
  </si>
  <si>
    <t>KAR-JOHN</t>
  </si>
  <si>
    <t>AJ'S AUNT</t>
  </si>
  <si>
    <t>ANGIE (OPEN)</t>
  </si>
  <si>
    <t>LOWE (OPEN ?)</t>
  </si>
  <si>
    <t>Total Rent + Dep</t>
  </si>
  <si>
    <t>Commit Level</t>
  </si>
  <si>
    <t>N</t>
  </si>
  <si>
    <t>Julie</t>
  </si>
  <si>
    <t xml:space="preserve">Randal </t>
  </si>
  <si>
    <t>George D</t>
  </si>
  <si>
    <t>Block # Request</t>
  </si>
  <si>
    <t>WEEKS</t>
  </si>
  <si>
    <t>PRICE</t>
  </si>
  <si>
    <t>OCCU %</t>
  </si>
  <si>
    <t>Bland Benthal</t>
  </si>
  <si>
    <t>Brad Thompson</t>
  </si>
  <si>
    <t>Cameron Deaver</t>
  </si>
  <si>
    <t>Tenants</t>
  </si>
  <si>
    <t>Debbie Fisher</t>
  </si>
  <si>
    <t>Donnie Langston</t>
  </si>
  <si>
    <t>Gill Cooper</t>
  </si>
  <si>
    <t>Izzy Horton</t>
  </si>
  <si>
    <t>Julie Daniel</t>
  </si>
  <si>
    <t>Tammy Daniel</t>
  </si>
  <si>
    <t>Kim Blaylock</t>
  </si>
  <si>
    <t>Mick Bowen</t>
  </si>
  <si>
    <t>Matt Kelly</t>
  </si>
  <si>
    <t>Mike Powell</t>
  </si>
  <si>
    <t>Sean Kurdeys</t>
  </si>
  <si>
    <t>HEATH</t>
  </si>
  <si>
    <t>OWNER</t>
  </si>
  <si>
    <t>TOP</t>
  </si>
  <si>
    <t>BOTTOM</t>
  </si>
  <si>
    <t>TOTAL</t>
  </si>
  <si>
    <t>TOP&amp;BOTTOM</t>
  </si>
  <si>
    <t>UT &amp; CABLE</t>
  </si>
  <si>
    <t>C Edwards</t>
  </si>
  <si>
    <t>K Edwards</t>
  </si>
  <si>
    <t>JONES</t>
  </si>
  <si>
    <t>2010 Calendar</t>
  </si>
  <si>
    <t>2010 START</t>
  </si>
  <si>
    <t>March 1st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</si>
</sst>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09]dddd\,\ mmmm\ dd\,\ yyyy"/>
    <numFmt numFmtId="178" formatCode="m/d/yy;@"/>
    <numFmt numFmtId="179" formatCode="m/d/yyyy"/>
    <numFmt numFmtId="180" formatCode="mmmm\ d\,\ yyyy"/>
    <numFmt numFmtId="181" formatCode="m/d"/>
  </numFmts>
  <fonts count="52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4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Geneva"/>
      <family val="0"/>
    </font>
    <font>
      <sz val="8"/>
      <name val="Verdana"/>
      <family val="0"/>
    </font>
    <font>
      <b/>
      <u val="single"/>
      <sz val="14"/>
      <color indexed="8"/>
      <name val="Calibri"/>
      <family val="0"/>
    </font>
    <font>
      <sz val="11"/>
      <color indexed="11"/>
      <name val="Calibri"/>
      <family val="0"/>
    </font>
    <font>
      <b/>
      <sz val="9"/>
      <name val="Calibri"/>
      <family val="2"/>
    </font>
    <font>
      <b/>
      <sz val="12"/>
      <name val="Calibri"/>
      <family val="0"/>
    </font>
    <font>
      <b/>
      <sz val="11"/>
      <color indexed="57"/>
      <name val="Calibri"/>
      <family val="0"/>
    </font>
    <font>
      <b/>
      <sz val="12"/>
      <color indexed="18"/>
      <name val="Calibri"/>
      <family val="0"/>
    </font>
    <font>
      <b/>
      <u val="single"/>
      <sz val="16"/>
      <color indexed="12"/>
      <name val="Calibri"/>
      <family val="0"/>
    </font>
    <font>
      <sz val="11"/>
      <color indexed="12"/>
      <name val="Calibri"/>
      <family val="0"/>
    </font>
    <font>
      <b/>
      <sz val="11"/>
      <color indexed="12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4" borderId="0" xfId="0" applyFill="1" applyAlignment="1">
      <alignment/>
    </xf>
    <xf numFmtId="0" fontId="0" fillId="19" borderId="0" xfId="0" applyFill="1" applyAlignment="1">
      <alignment/>
    </xf>
    <xf numFmtId="0" fontId="0" fillId="16" borderId="0" xfId="0" applyFill="1" applyAlignment="1">
      <alignment/>
    </xf>
    <xf numFmtId="0" fontId="0" fillId="6" borderId="0" xfId="0" applyFill="1" applyAlignment="1">
      <alignment/>
    </xf>
    <xf numFmtId="0" fontId="22" fillId="2" borderId="0" xfId="0" applyFont="1" applyFill="1" applyAlignment="1">
      <alignment/>
    </xf>
    <xf numFmtId="0" fontId="22" fillId="8" borderId="0" xfId="0" applyFont="1" applyFill="1" applyAlignment="1">
      <alignment/>
    </xf>
    <xf numFmtId="0" fontId="22" fillId="5" borderId="0" xfId="0" applyFont="1" applyFill="1" applyAlignment="1">
      <alignment/>
    </xf>
    <xf numFmtId="0" fontId="22" fillId="10" borderId="0" xfId="0" applyFont="1" applyFill="1" applyAlignment="1">
      <alignment/>
    </xf>
    <xf numFmtId="0" fontId="22" fillId="9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17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14" borderId="0" xfId="0" applyFont="1" applyFill="1" applyAlignment="1">
      <alignment/>
    </xf>
    <xf numFmtId="0" fontId="22" fillId="16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6" borderId="0" xfId="0" applyFill="1" applyAlignment="1">
      <alignment horizontal="center"/>
    </xf>
    <xf numFmtId="16" fontId="0" fillId="21" borderId="10" xfId="0" applyNumberFormat="1" applyFill="1" applyBorder="1" applyAlignment="1">
      <alignment horizontal="center"/>
    </xf>
    <xf numFmtId="16" fontId="0" fillId="20" borderId="10" xfId="0" applyNumberFormat="1" applyFill="1" applyBorder="1" applyAlignment="1">
      <alignment horizontal="center"/>
    </xf>
    <xf numFmtId="16" fontId="0" fillId="20" borderId="11" xfId="0" applyNumberFormat="1" applyFill="1" applyBorder="1" applyAlignment="1">
      <alignment horizontal="center"/>
    </xf>
    <xf numFmtId="16" fontId="0" fillId="9" borderId="11" xfId="0" applyNumberFormat="1" applyFill="1" applyBorder="1" applyAlignment="1">
      <alignment horizontal="center"/>
    </xf>
    <xf numFmtId="16" fontId="0" fillId="9" borderId="10" xfId="0" applyNumberFormat="1" applyFill="1" applyBorder="1" applyAlignment="1">
      <alignment horizontal="center"/>
    </xf>
    <xf numFmtId="16" fontId="0" fillId="17" borderId="11" xfId="0" applyNumberFormat="1" applyFill="1" applyBorder="1" applyAlignment="1">
      <alignment horizontal="center"/>
    </xf>
    <xf numFmtId="16" fontId="0" fillId="17" borderId="10" xfId="0" applyNumberFormat="1" applyFill="1" applyBorder="1" applyAlignment="1">
      <alignment horizontal="center"/>
    </xf>
    <xf numFmtId="16" fontId="0" fillId="21" borderId="11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25" fillId="18" borderId="12" xfId="0" applyFont="1" applyFill="1" applyBorder="1" applyAlignment="1">
      <alignment horizontal="center" vertical="top" wrapText="1"/>
    </xf>
    <xf numFmtId="0" fontId="25" fillId="18" borderId="13" xfId="0" applyFont="1" applyFill="1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left" indent="1"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0" fontId="28" fillId="24" borderId="11" xfId="0" applyFont="1" applyFill="1" applyBorder="1" applyAlignment="1">
      <alignment/>
    </xf>
    <xf numFmtId="0" fontId="28" fillId="24" borderId="14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170" fontId="0" fillId="0" borderId="0" xfId="80" applyNumberFormat="1" applyFont="1" applyAlignment="1">
      <alignment/>
    </xf>
    <xf numFmtId="0" fontId="22" fillId="0" borderId="15" xfId="0" applyFont="1" applyBorder="1" applyAlignment="1">
      <alignment horizontal="center"/>
    </xf>
    <xf numFmtId="170" fontId="0" fillId="0" borderId="0" xfId="0" applyNumberForma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5" borderId="16" xfId="0" applyFill="1" applyBorder="1" applyAlignment="1">
      <alignment/>
    </xf>
    <xf numFmtId="0" fontId="22" fillId="5" borderId="16" xfId="0" applyFont="1" applyFill="1" applyBorder="1" applyAlignment="1">
      <alignment/>
    </xf>
    <xf numFmtId="0" fontId="0" fillId="19" borderId="16" xfId="0" applyFill="1" applyBorder="1" applyAlignment="1">
      <alignment/>
    </xf>
    <xf numFmtId="0" fontId="22" fillId="19" borderId="16" xfId="0" applyFont="1" applyFill="1" applyBorder="1" applyAlignment="1">
      <alignment/>
    </xf>
    <xf numFmtId="0" fontId="0" fillId="6" borderId="16" xfId="0" applyFill="1" applyBorder="1" applyAlignment="1">
      <alignment/>
    </xf>
    <xf numFmtId="0" fontId="22" fillId="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22" fillId="16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17" borderId="0" xfId="0" applyFill="1" applyAlignment="1">
      <alignment horizontal="left"/>
    </xf>
    <xf numFmtId="0" fontId="0" fillId="0" borderId="0" xfId="0" applyAlignment="1">
      <alignment horizontal="left"/>
    </xf>
    <xf numFmtId="0" fontId="0" fillId="17" borderId="17" xfId="0" applyFill="1" applyBorder="1" applyAlignment="1">
      <alignment horizontal="left"/>
    </xf>
    <xf numFmtId="0" fontId="30" fillId="17" borderId="0" xfId="0" applyFont="1" applyFill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0" fontId="0" fillId="0" borderId="0" xfId="8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/>
    </xf>
    <xf numFmtId="0" fontId="22" fillId="25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17" borderId="0" xfId="0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17" borderId="23" xfId="0" applyFill="1" applyBorder="1" applyAlignment="1">
      <alignment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5" xfId="0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30" fillId="0" borderId="0" xfId="0" applyFont="1" applyFill="1" applyAlignment="1">
      <alignment horizontal="left"/>
    </xf>
    <xf numFmtId="0" fontId="31" fillId="8" borderId="16" xfId="0" applyFont="1" applyFill="1" applyBorder="1" applyAlignment="1">
      <alignment/>
    </xf>
    <xf numFmtId="0" fontId="22" fillId="8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0" fontId="0" fillId="0" borderId="0" xfId="80" applyNumberFormat="1" applyFont="1" applyAlignment="1">
      <alignment horizontal="center"/>
    </xf>
    <xf numFmtId="0" fontId="0" fillId="1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17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left"/>
    </xf>
    <xf numFmtId="0" fontId="32" fillId="17" borderId="17" xfId="0" applyFont="1" applyFill="1" applyBorder="1" applyAlignment="1">
      <alignment horizontal="left"/>
    </xf>
    <xf numFmtId="0" fontId="33" fillId="17" borderId="0" xfId="0" applyFont="1" applyFill="1" applyAlignment="1">
      <alignment horizontal="left"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44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24" xfId="0" applyBorder="1" applyAlignment="1">
      <alignment horizontal="right"/>
    </xf>
    <xf numFmtId="14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30" fillId="24" borderId="0" xfId="0" applyFont="1" applyFill="1" applyBorder="1" applyAlignment="1">
      <alignment horizontal="center"/>
    </xf>
    <xf numFmtId="16" fontId="0" fillId="0" borderId="0" xfId="0" applyNumberFormat="1" applyAlignment="1">
      <alignment horizontal="right"/>
    </xf>
    <xf numFmtId="0" fontId="26" fillId="20" borderId="25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34" fillId="0" borderId="0" xfId="0" applyFont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30" fillId="9" borderId="0" xfId="0" applyFont="1" applyFill="1" applyAlignment="1">
      <alignment/>
    </xf>
    <xf numFmtId="0" fontId="31" fillId="9" borderId="0" xfId="0" applyFont="1" applyFill="1" applyAlignment="1">
      <alignment/>
    </xf>
    <xf numFmtId="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3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26" xfId="0" applyFill="1" applyBorder="1" applyAlignment="1">
      <alignment/>
    </xf>
    <xf numFmtId="0" fontId="22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16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24" borderId="0" xfId="0" applyFont="1" applyFill="1" applyAlignment="1">
      <alignment/>
    </xf>
    <xf numFmtId="0" fontId="0" fillId="24" borderId="16" xfId="0" applyFill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26" borderId="0" xfId="0" applyFill="1" applyAlignment="1">
      <alignment/>
    </xf>
    <xf numFmtId="0" fontId="22" fillId="26" borderId="0" xfId="0" applyFont="1" applyFill="1" applyAlignment="1">
      <alignment/>
    </xf>
    <xf numFmtId="0" fontId="0" fillId="27" borderId="0" xfId="0" applyFill="1" applyAlignment="1">
      <alignment/>
    </xf>
    <xf numFmtId="0" fontId="22" fillId="27" borderId="0" xfId="0" applyFont="1" applyFill="1" applyAlignment="1">
      <alignment/>
    </xf>
    <xf numFmtId="0" fontId="30" fillId="27" borderId="0" xfId="0" applyFont="1" applyFill="1" applyAlignment="1">
      <alignment/>
    </xf>
    <xf numFmtId="16" fontId="30" fillId="27" borderId="0" xfId="0" applyNumberFormat="1" applyFont="1" applyFill="1" applyAlignment="1">
      <alignment/>
    </xf>
    <xf numFmtId="0" fontId="31" fillId="27" borderId="0" xfId="0" applyFont="1" applyFill="1" applyAlignment="1">
      <alignment/>
    </xf>
    <xf numFmtId="0" fontId="0" fillId="28" borderId="0" xfId="0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23" fillId="24" borderId="16" xfId="0" applyFont="1" applyFill="1" applyBorder="1" applyAlignment="1">
      <alignment/>
    </xf>
    <xf numFmtId="0" fontId="40" fillId="24" borderId="16" xfId="0" applyFont="1" applyFill="1" applyBorder="1" applyAlignment="1">
      <alignment/>
    </xf>
    <xf numFmtId="0" fontId="22" fillId="29" borderId="0" xfId="0" applyFont="1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31" fillId="29" borderId="0" xfId="0" applyFont="1" applyFill="1" applyBorder="1" applyAlignment="1">
      <alignment horizontal="center"/>
    </xf>
    <xf numFmtId="16" fontId="30" fillId="29" borderId="0" xfId="0" applyNumberFormat="1" applyFont="1" applyFill="1" applyBorder="1" applyAlignment="1">
      <alignment horizontal="center"/>
    </xf>
    <xf numFmtId="0" fontId="0" fillId="29" borderId="0" xfId="0" applyFill="1" applyAlignment="1">
      <alignment/>
    </xf>
    <xf numFmtId="0" fontId="39" fillId="29" borderId="0" xfId="0" applyFont="1" applyFill="1" applyAlignment="1">
      <alignment/>
    </xf>
    <xf numFmtId="0" fontId="30" fillId="29" borderId="0" xfId="0" applyNumberFormat="1" applyFont="1" applyFill="1" applyBorder="1" applyAlignment="1">
      <alignment horizontal="center"/>
    </xf>
    <xf numFmtId="0" fontId="30" fillId="19" borderId="0" xfId="0" applyFont="1" applyFill="1" applyAlignment="1">
      <alignment/>
    </xf>
    <xf numFmtId="0" fontId="31" fillId="19" borderId="0" xfId="0" applyFont="1" applyFill="1" applyAlignment="1">
      <alignment/>
    </xf>
    <xf numFmtId="0" fontId="30" fillId="0" borderId="17" xfId="0" applyFont="1" applyBorder="1" applyAlignment="1">
      <alignment/>
    </xf>
    <xf numFmtId="0" fontId="22" fillId="9" borderId="0" xfId="0" applyFont="1" applyFill="1" applyAlignment="1">
      <alignment horizontal="left"/>
    </xf>
    <xf numFmtId="0" fontId="22" fillId="15" borderId="0" xfId="0" applyFont="1" applyFill="1" applyAlignment="1">
      <alignment/>
    </xf>
    <xf numFmtId="0" fontId="22" fillId="11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22" fillId="0" borderId="16" xfId="0" applyFont="1" applyFill="1" applyBorder="1" applyAlignment="1">
      <alignment/>
    </xf>
    <xf numFmtId="0" fontId="30" fillId="0" borderId="16" xfId="0" applyFont="1" applyBorder="1" applyAlignment="1">
      <alignment/>
    </xf>
    <xf numFmtId="0" fontId="43" fillId="24" borderId="16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31" fillId="24" borderId="16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6" fontId="30" fillId="24" borderId="0" xfId="0" applyNumberFormat="1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4" fillId="29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8" xfId="0" applyBorder="1" applyAlignment="1">
      <alignment horizontal="center"/>
    </xf>
    <xf numFmtId="6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22" fillId="3" borderId="0" xfId="0" applyFont="1" applyFill="1" applyAlignment="1">
      <alignment/>
    </xf>
    <xf numFmtId="0" fontId="0" fillId="7" borderId="0" xfId="0" applyFill="1" applyAlignment="1">
      <alignment/>
    </xf>
    <xf numFmtId="0" fontId="22" fillId="7" borderId="0" xfId="0" applyFont="1" applyFill="1" applyAlignment="1">
      <alignment/>
    </xf>
    <xf numFmtId="0" fontId="0" fillId="15" borderId="0" xfId="0" applyFill="1" applyAlignment="1">
      <alignment/>
    </xf>
    <xf numFmtId="0" fontId="30" fillId="17" borderId="0" xfId="0" applyFont="1" applyFill="1" applyAlignment="1">
      <alignment/>
    </xf>
    <xf numFmtId="0" fontId="31" fillId="17" borderId="0" xfId="0" applyFont="1" applyFill="1" applyAlignment="1">
      <alignment/>
    </xf>
    <xf numFmtId="0" fontId="0" fillId="30" borderId="0" xfId="0" applyFill="1" applyAlignment="1">
      <alignment/>
    </xf>
    <xf numFmtId="0" fontId="22" fillId="30" borderId="0" xfId="0" applyFont="1" applyFill="1" applyAlignment="1">
      <alignment/>
    </xf>
    <xf numFmtId="16" fontId="0" fillId="27" borderId="0" xfId="0" applyNumberFormat="1" applyFill="1" applyAlignment="1">
      <alignment/>
    </xf>
    <xf numFmtId="0" fontId="31" fillId="3" borderId="0" xfId="0" applyFont="1" applyFill="1" applyAlignment="1">
      <alignment/>
    </xf>
    <xf numFmtId="0" fontId="24" fillId="2" borderId="0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right"/>
    </xf>
    <xf numFmtId="0" fontId="22" fillId="31" borderId="0" xfId="0" applyFont="1" applyFill="1" applyAlignment="1">
      <alignment/>
    </xf>
    <xf numFmtId="0" fontId="23" fillId="2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29" borderId="0" xfId="0" applyFont="1" applyFill="1" applyBorder="1" applyAlignment="1">
      <alignment/>
    </xf>
    <xf numFmtId="0" fontId="22" fillId="29" borderId="0" xfId="0" applyFont="1" applyFill="1" applyAlignment="1">
      <alignment/>
    </xf>
    <xf numFmtId="0" fontId="30" fillId="29" borderId="0" xfId="0" applyFont="1" applyFill="1" applyAlignment="1">
      <alignment/>
    </xf>
    <xf numFmtId="0" fontId="31" fillId="29" borderId="0" xfId="0" applyFont="1" applyFill="1" applyAlignment="1">
      <alignment/>
    </xf>
    <xf numFmtId="0" fontId="22" fillId="29" borderId="0" xfId="0" applyFont="1" applyFill="1" applyAlignment="1">
      <alignment horizontal="right"/>
    </xf>
    <xf numFmtId="16" fontId="0" fillId="29" borderId="0" xfId="0" applyNumberFormat="1" applyFill="1" applyAlignment="1">
      <alignment/>
    </xf>
    <xf numFmtId="0" fontId="26" fillId="20" borderId="12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5" fillId="18" borderId="12" xfId="0" applyFont="1" applyFill="1" applyBorder="1" applyAlignment="1">
      <alignment horizontal="center" vertical="top" wrapText="1"/>
    </xf>
    <xf numFmtId="180" fontId="0" fillId="0" borderId="0" xfId="0" applyNumberFormat="1" applyAlignment="1">
      <alignment horizontal="center"/>
    </xf>
    <xf numFmtId="0" fontId="45" fillId="29" borderId="0" xfId="0" applyFont="1" applyFill="1" applyAlignment="1">
      <alignment horizontal="center"/>
    </xf>
    <xf numFmtId="180" fontId="39" fillId="0" borderId="0" xfId="0" applyNumberFormat="1" applyFont="1" applyAlignment="1">
      <alignment horizontal="center"/>
    </xf>
    <xf numFmtId="0" fontId="24" fillId="2" borderId="1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14" xfId="0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vertical="top" wrapText="1"/>
    </xf>
    <xf numFmtId="0" fontId="25" fillId="18" borderId="13" xfId="0" applyFont="1" applyFill="1" applyBorder="1" applyAlignment="1">
      <alignment vertical="top" wrapText="1"/>
    </xf>
    <xf numFmtId="0" fontId="26" fillId="20" borderId="12" xfId="0" applyFont="1" applyFill="1" applyBorder="1" applyAlignment="1">
      <alignment vertical="top" wrapText="1"/>
    </xf>
    <xf numFmtId="0" fontId="26" fillId="20" borderId="13" xfId="0" applyFont="1" applyFill="1" applyBorder="1" applyAlignment="1">
      <alignment vertical="top" wrapText="1"/>
    </xf>
    <xf numFmtId="0" fontId="22" fillId="20" borderId="14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19" borderId="14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6" fillId="20" borderId="25" xfId="0" applyFont="1" applyFill="1" applyBorder="1" applyAlignment="1">
      <alignment vertical="top" wrapText="1"/>
    </xf>
    <xf numFmtId="0" fontId="22" fillId="9" borderId="14" xfId="0" applyFont="1" applyFill="1" applyBorder="1" applyAlignment="1">
      <alignment horizontal="center" vertical="center"/>
    </xf>
    <xf numFmtId="16" fontId="22" fillId="17" borderId="14" xfId="0" applyNumberFormat="1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top" wrapText="1"/>
    </xf>
    <xf numFmtId="0" fontId="24" fillId="27" borderId="11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0" borderId="0" xfId="0" applyFont="1" applyAlignment="1">
      <alignment horizontal="center"/>
    </xf>
  </cellXfs>
  <cellStyles count="85">
    <cellStyle name="Normal" xfId="0"/>
    <cellStyle name="20% - Accent1" xfId="15"/>
    <cellStyle name="20% - Accent1_KURE BEACH CALENDAR- MASTER VERSION.xls" xfId="16"/>
    <cellStyle name="20% - Accent1_KURE BEACH CALENDAR-1-18-12.xls" xfId="17"/>
    <cellStyle name="20% - Accent1_KURE BEACH CALENDAR-1-27-13.xls" xfId="18"/>
    <cellStyle name="20% - Accent2" xfId="19"/>
    <cellStyle name="20% - Accent2_KURE BEACH CALENDAR- MASTER VERSION.xls" xfId="20"/>
    <cellStyle name="20% - Accent2_KURE BEACH CALENDAR-1-18-12.xls" xfId="21"/>
    <cellStyle name="20% - Accent2_KURE BEACH CALENDAR-1-27-13.xls" xfId="22"/>
    <cellStyle name="20% - Accent3" xfId="23"/>
    <cellStyle name="20% - Accent3_KURE BEACH CALENDAR- MASTER VERSION.xls" xfId="24"/>
    <cellStyle name="20% - Accent3_KURE BEACH CALENDAR-1-18-12.xls" xfId="25"/>
    <cellStyle name="20% - Accent3_KURE BEACH CALENDAR-1-27-13.xls" xfId="26"/>
    <cellStyle name="20% - Accent4" xfId="27"/>
    <cellStyle name="20% - Accent4_KURE BEACH CALENDAR- MASTER VERSION.xls" xfId="28"/>
    <cellStyle name="20% - Accent4_KURE BEACH CALENDAR-1-18-12.xls" xfId="29"/>
    <cellStyle name="20% - Accent4_KURE BEACH CALENDAR-1-27-13.xls" xfId="30"/>
    <cellStyle name="20% - Accent5" xfId="31"/>
    <cellStyle name="20% - Accent5_KURE BEACH CALENDAR- MASTER VERSION.xls" xfId="32"/>
    <cellStyle name="20% - Accent5_KURE BEACH CALENDAR-1-18-12.xls" xfId="33"/>
    <cellStyle name="20% - Accent5_KURE BEACH CALENDAR-1-27-13.xls" xfId="34"/>
    <cellStyle name="20% - Accent6" xfId="35"/>
    <cellStyle name="20% - Accent6_KURE BEACH CALENDAR- MASTER VERSION.xls" xfId="36"/>
    <cellStyle name="20% - Accent6_KURE BEACH CALENDAR-1-18-12.xls" xfId="37"/>
    <cellStyle name="20% - Accent6_KURE BEACH CALENDAR-1-27-13.xls" xfId="38"/>
    <cellStyle name="40% - Accent1" xfId="39"/>
    <cellStyle name="40% - Accent1_KURE BEACH CALENDAR- MASTER VERSION.xls" xfId="40"/>
    <cellStyle name="40% - Accent1_KURE BEACH CALENDAR-1-18-12.xls" xfId="41"/>
    <cellStyle name="40% - Accent1_KURE BEACH CALENDAR-1-27-13.xls" xfId="42"/>
    <cellStyle name="40% - Accent2" xfId="43"/>
    <cellStyle name="40% - Accent2_KURE BEACH CALENDAR- MASTER VERSION.xls" xfId="44"/>
    <cellStyle name="40% - Accent2_KURE BEACH CALENDAR-1-18-12.xls" xfId="45"/>
    <cellStyle name="40% - Accent2_KURE BEACH CALENDAR-1-27-13.xls" xfId="46"/>
    <cellStyle name="40% - Accent3" xfId="47"/>
    <cellStyle name="40% - Accent3_KURE BEACH CALENDAR- MASTER VERSION.xls" xfId="48"/>
    <cellStyle name="40% - Accent3_KURE BEACH CALENDAR-1-18-12.xls" xfId="49"/>
    <cellStyle name="40% - Accent3_KURE BEACH CALENDAR-1-27-13.xls" xfId="50"/>
    <cellStyle name="40% - Accent4" xfId="51"/>
    <cellStyle name="40% - Accent4_KURE BEACH CALENDAR- MASTER VERSION.xls" xfId="52"/>
    <cellStyle name="40% - Accent4_KURE BEACH CALENDAR-1-18-12.xls" xfId="53"/>
    <cellStyle name="40% - Accent4_KURE BEACH CALENDAR-1-27-13.xls" xfId="54"/>
    <cellStyle name="40% - Accent5" xfId="55"/>
    <cellStyle name="40% - Accent5_KURE BEACH CALENDAR- MASTER VERSION.xls" xfId="56"/>
    <cellStyle name="40% - Accent5_KURE BEACH CALENDAR-1-18-12.xls" xfId="57"/>
    <cellStyle name="40% - Accent5_KURE BEACH CALENDAR-1-27-13.xls" xfId="58"/>
    <cellStyle name="40% - Accent6" xfId="59"/>
    <cellStyle name="40% - Accent6_KURE BEACH CALENDAR- MASTER VERSION.xls" xfId="60"/>
    <cellStyle name="40% - Accent6_KURE BEACH CALENDAR-1-18-12.xls" xfId="61"/>
    <cellStyle name="40% - Accent6_KURE BEACH CALENDAR-1-27-13.xls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dxfs count="1">
    <dxf>
      <font>
        <b val="0"/>
        <i/>
        <color rgb="FF000000"/>
      </font>
      <fill>
        <patternFill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1"/>
  <sheetViews>
    <sheetView workbookViewId="0" topLeftCell="AK1">
      <selection activeCell="AO12" sqref="AO12"/>
    </sheetView>
  </sheetViews>
  <sheetFormatPr defaultColWidth="11.421875" defaultRowHeight="15"/>
  <cols>
    <col min="1" max="32" width="8.8515625" style="0" customWidth="1"/>
    <col min="33" max="34" width="20.7109375" style="45" bestFit="1" customWidth="1"/>
    <col min="35" max="37" width="8.8515625" style="45" customWidth="1"/>
    <col min="38" max="45" width="8.8515625" style="0" customWidth="1"/>
    <col min="46" max="47" width="20.7109375" style="0" bestFit="1" customWidth="1"/>
    <col min="48" max="16384" width="8.8515625" style="0" customWidth="1"/>
  </cols>
  <sheetData>
    <row r="1" spans="1:26" ht="13.5">
      <c r="A1" s="99">
        <v>2012</v>
      </c>
      <c r="B1" t="s">
        <v>150</v>
      </c>
      <c r="H1" t="s">
        <v>179</v>
      </c>
      <c r="M1" t="s">
        <v>433</v>
      </c>
      <c r="T1" s="260" t="s">
        <v>307</v>
      </c>
      <c r="U1" s="260"/>
      <c r="Z1" t="s">
        <v>308</v>
      </c>
    </row>
    <row r="2" ht="13.5">
      <c r="A2" s="99"/>
    </row>
    <row r="3" spans="1:49" ht="19.5">
      <c r="A3" s="99"/>
      <c r="C3" s="184">
        <v>2011</v>
      </c>
      <c r="D3" s="184"/>
      <c r="E3" s="184"/>
      <c r="F3" s="184"/>
      <c r="G3" s="184"/>
      <c r="H3" s="184"/>
      <c r="I3" s="184">
        <v>2012</v>
      </c>
      <c r="J3" s="184"/>
      <c r="K3" s="184"/>
      <c r="L3" s="184"/>
      <c r="M3" s="194"/>
      <c r="N3" s="194"/>
      <c r="O3" s="194">
        <v>2013</v>
      </c>
      <c r="P3" s="193"/>
      <c r="Q3" s="193"/>
      <c r="R3" s="193"/>
      <c r="S3" s="193"/>
      <c r="T3" s="194"/>
      <c r="U3" s="194"/>
      <c r="V3" s="194">
        <v>2014</v>
      </c>
      <c r="W3" s="193"/>
      <c r="X3" s="193"/>
      <c r="Z3" s="193"/>
      <c r="AA3" s="193"/>
      <c r="AB3" s="261" t="s">
        <v>319</v>
      </c>
      <c r="AC3" s="261"/>
      <c r="AD3" s="215"/>
      <c r="AE3" s="215"/>
      <c r="AF3" s="193"/>
      <c r="AG3" s="224" t="s">
        <v>189</v>
      </c>
      <c r="AH3" s="224" t="s">
        <v>190</v>
      </c>
      <c r="AI3" s="224" t="s">
        <v>187</v>
      </c>
      <c r="AJ3" s="224" t="s">
        <v>188</v>
      </c>
      <c r="AK3" s="224"/>
      <c r="AM3" s="193"/>
      <c r="AN3" s="193"/>
      <c r="AO3" s="261" t="s">
        <v>36</v>
      </c>
      <c r="AP3" s="261"/>
      <c r="AQ3" s="215"/>
      <c r="AR3" s="215"/>
      <c r="AS3" s="193"/>
      <c r="AT3" s="224" t="s">
        <v>189</v>
      </c>
      <c r="AU3" s="224" t="s">
        <v>190</v>
      </c>
      <c r="AV3" s="224" t="s">
        <v>187</v>
      </c>
      <c r="AW3" s="224" t="s">
        <v>188</v>
      </c>
    </row>
    <row r="4" spans="13:49" ht="13.5"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Z4" s="193"/>
      <c r="AA4" s="193"/>
      <c r="AB4" s="193"/>
      <c r="AC4" s="193"/>
      <c r="AD4" s="193"/>
      <c r="AE4" s="193"/>
      <c r="AF4" s="193"/>
      <c r="AH4" s="226"/>
      <c r="AJ4" s="226"/>
      <c r="AK4" s="248"/>
      <c r="AM4" s="193"/>
      <c r="AN4" s="193"/>
      <c r="AO4" s="193"/>
      <c r="AP4" s="193"/>
      <c r="AQ4" s="193"/>
      <c r="AR4" s="193"/>
      <c r="AS4" s="193"/>
      <c r="AT4" s="45"/>
      <c r="AU4" s="226"/>
      <c r="AV4" s="45"/>
      <c r="AW4" s="226"/>
    </row>
    <row r="5" spans="1:49" ht="15" thickBot="1">
      <c r="A5" s="112" t="s">
        <v>207</v>
      </c>
      <c r="B5" s="95"/>
      <c r="C5" s="95"/>
      <c r="D5" s="95"/>
      <c r="E5" s="95"/>
      <c r="G5" s="112" t="s">
        <v>207</v>
      </c>
      <c r="H5" s="171"/>
      <c r="I5" s="171"/>
      <c r="J5" s="171"/>
      <c r="K5" s="171"/>
      <c r="M5" s="112" t="s">
        <v>207</v>
      </c>
      <c r="N5" s="185" t="s">
        <v>345</v>
      </c>
      <c r="O5" s="171"/>
      <c r="P5" s="171"/>
      <c r="Q5" s="171"/>
      <c r="R5" s="193" t="s">
        <v>265</v>
      </c>
      <c r="S5" s="193"/>
      <c r="T5" s="112" t="s">
        <v>207</v>
      </c>
      <c r="U5" s="185" t="s">
        <v>345</v>
      </c>
      <c r="V5" s="171"/>
      <c r="W5" s="171"/>
      <c r="X5" s="171"/>
      <c r="Z5" s="113" t="s">
        <v>207</v>
      </c>
      <c r="AA5" s="206" t="s">
        <v>168</v>
      </c>
      <c r="AB5" s="171"/>
      <c r="AC5" s="171"/>
      <c r="AD5" s="171"/>
      <c r="AE5" s="171"/>
      <c r="AF5" s="207" t="s">
        <v>318</v>
      </c>
      <c r="AG5" s="45" t="s">
        <v>320</v>
      </c>
      <c r="AH5" s="226" t="s">
        <v>191</v>
      </c>
      <c r="AJ5" s="226"/>
      <c r="AK5" s="248"/>
      <c r="AM5" s="113" t="s">
        <v>207</v>
      </c>
      <c r="AN5" s="206" t="s">
        <v>168</v>
      </c>
      <c r="AO5" s="171"/>
      <c r="AP5" s="171"/>
      <c r="AQ5" s="171"/>
      <c r="AR5" s="171"/>
      <c r="AS5" s="207" t="s">
        <v>318</v>
      </c>
      <c r="AT5" s="45" t="s">
        <v>320</v>
      </c>
      <c r="AU5" s="226" t="s">
        <v>320</v>
      </c>
      <c r="AV5" s="45"/>
      <c r="AW5" s="226"/>
    </row>
    <row r="6" spans="1:49" ht="13.5">
      <c r="A6" s="21" t="s">
        <v>399</v>
      </c>
      <c r="B6" s="21" t="s">
        <v>400</v>
      </c>
      <c r="C6" s="21" t="s">
        <v>401</v>
      </c>
      <c r="D6" s="21" t="s">
        <v>414</v>
      </c>
      <c r="E6" s="21" t="s">
        <v>415</v>
      </c>
      <c r="G6" s="146" t="s">
        <v>399</v>
      </c>
      <c r="H6" s="146" t="s">
        <v>400</v>
      </c>
      <c r="I6" s="146" t="s">
        <v>401</v>
      </c>
      <c r="J6" s="146" t="s">
        <v>414</v>
      </c>
      <c r="K6" s="146" t="s">
        <v>195</v>
      </c>
      <c r="M6" s="187" t="s">
        <v>399</v>
      </c>
      <c r="N6" s="187" t="s">
        <v>400</v>
      </c>
      <c r="O6" s="187" t="s">
        <v>401</v>
      </c>
      <c r="P6" s="187" t="s">
        <v>414</v>
      </c>
      <c r="Q6" s="187" t="s">
        <v>195</v>
      </c>
      <c r="T6" s="187" t="s">
        <v>399</v>
      </c>
      <c r="U6" s="187" t="s">
        <v>400</v>
      </c>
      <c r="V6" s="187" t="s">
        <v>401</v>
      </c>
      <c r="W6" s="187" t="s">
        <v>414</v>
      </c>
      <c r="X6" s="187" t="s">
        <v>195</v>
      </c>
      <c r="Z6" s="146" t="s">
        <v>399</v>
      </c>
      <c r="AA6" s="146" t="s">
        <v>120</v>
      </c>
      <c r="AB6" s="146" t="s">
        <v>121</v>
      </c>
      <c r="AC6" s="146" t="s">
        <v>414</v>
      </c>
      <c r="AD6" s="146" t="s">
        <v>195</v>
      </c>
      <c r="AE6" s="146" t="s">
        <v>309</v>
      </c>
      <c r="AF6" s="207"/>
      <c r="AH6" s="226"/>
      <c r="AJ6" s="226"/>
      <c r="AK6" s="248"/>
      <c r="AM6" s="146" t="s">
        <v>399</v>
      </c>
      <c r="AN6" s="146" t="s">
        <v>120</v>
      </c>
      <c r="AO6" s="146" t="s">
        <v>121</v>
      </c>
      <c r="AP6" s="146" t="s">
        <v>414</v>
      </c>
      <c r="AQ6" s="146" t="s">
        <v>195</v>
      </c>
      <c r="AR6" s="146" t="s">
        <v>309</v>
      </c>
      <c r="AS6" s="207"/>
      <c r="AT6" s="45"/>
      <c r="AU6" s="226"/>
      <c r="AV6" s="45"/>
      <c r="AW6" s="226"/>
    </row>
    <row r="7" spans="1:49" ht="13.5">
      <c r="A7" s="144" t="s">
        <v>402</v>
      </c>
      <c r="B7" s="144">
        <v>2</v>
      </c>
      <c r="C7" s="144">
        <v>8</v>
      </c>
      <c r="D7" s="144">
        <v>1</v>
      </c>
      <c r="E7" s="145">
        <v>1</v>
      </c>
      <c r="G7" s="144" t="s">
        <v>402</v>
      </c>
      <c r="H7" s="144">
        <v>2</v>
      </c>
      <c r="I7" s="144">
        <v>8</v>
      </c>
      <c r="J7" s="144">
        <v>1</v>
      </c>
      <c r="K7" s="145">
        <v>1</v>
      </c>
      <c r="M7" s="189" t="s">
        <v>402</v>
      </c>
      <c r="N7" s="189">
        <v>31</v>
      </c>
      <c r="O7" s="189">
        <v>6</v>
      </c>
      <c r="P7" s="189">
        <v>1</v>
      </c>
      <c r="Q7" s="187">
        <v>1</v>
      </c>
      <c r="R7" s="100"/>
      <c r="T7" s="189" t="s">
        <v>402</v>
      </c>
      <c r="U7" s="189">
        <v>6</v>
      </c>
      <c r="V7" s="189">
        <v>12</v>
      </c>
      <c r="W7" s="189">
        <v>1</v>
      </c>
      <c r="X7" s="187">
        <v>1</v>
      </c>
      <c r="Z7" s="208" t="s">
        <v>402</v>
      </c>
      <c r="AA7" s="208">
        <v>6</v>
      </c>
      <c r="AB7" s="208">
        <v>12</v>
      </c>
      <c r="AC7" s="208">
        <v>2</v>
      </c>
      <c r="AD7" s="208">
        <v>1</v>
      </c>
      <c r="AE7" s="208">
        <v>2014</v>
      </c>
      <c r="AF7" s="207"/>
      <c r="AH7" s="226"/>
      <c r="AJ7" s="226"/>
      <c r="AK7" s="248"/>
      <c r="AM7" s="188" t="s">
        <v>404</v>
      </c>
      <c r="AN7" s="188">
        <v>23</v>
      </c>
      <c r="AO7" s="188">
        <v>29</v>
      </c>
      <c r="AP7" s="188">
        <v>12</v>
      </c>
      <c r="AQ7" s="188">
        <v>1</v>
      </c>
      <c r="AR7" s="188">
        <v>2015</v>
      </c>
      <c r="AS7" s="207"/>
      <c r="AT7" s="45"/>
      <c r="AU7" s="226"/>
      <c r="AV7" s="45"/>
      <c r="AW7" s="226"/>
    </row>
    <row r="8" spans="1:49" ht="13.5">
      <c r="A8" s="144" t="s">
        <v>405</v>
      </c>
      <c r="B8" s="144">
        <v>2</v>
      </c>
      <c r="C8" s="144">
        <v>8</v>
      </c>
      <c r="D8" s="144">
        <v>14</v>
      </c>
      <c r="E8" s="145">
        <v>1</v>
      </c>
      <c r="G8" s="144" t="s">
        <v>404</v>
      </c>
      <c r="H8" s="144">
        <v>26</v>
      </c>
      <c r="I8" s="144">
        <v>1</v>
      </c>
      <c r="J8" s="144">
        <v>13</v>
      </c>
      <c r="K8" s="145">
        <v>1</v>
      </c>
      <c r="M8" s="189" t="s">
        <v>404</v>
      </c>
      <c r="N8" s="189">
        <v>25</v>
      </c>
      <c r="O8" s="189">
        <v>31</v>
      </c>
      <c r="P8" s="189">
        <v>13</v>
      </c>
      <c r="Q8" s="187">
        <v>1</v>
      </c>
      <c r="T8" s="189"/>
      <c r="U8" s="189"/>
      <c r="V8" s="189"/>
      <c r="W8" s="189"/>
      <c r="X8" s="189"/>
      <c r="Z8" s="208" t="s">
        <v>404</v>
      </c>
      <c r="AA8" s="208">
        <v>24</v>
      </c>
      <c r="AB8" s="208">
        <v>30</v>
      </c>
      <c r="AC8" s="208">
        <v>13</v>
      </c>
      <c r="AD8" s="208">
        <v>1</v>
      </c>
      <c r="AE8" s="208">
        <v>2014</v>
      </c>
      <c r="AF8" s="207"/>
      <c r="AH8" s="226"/>
      <c r="AJ8" s="226"/>
      <c r="AK8" s="248"/>
      <c r="AM8" s="188" t="s">
        <v>407</v>
      </c>
      <c r="AN8" s="188">
        <v>22</v>
      </c>
      <c r="AO8" s="188">
        <v>28</v>
      </c>
      <c r="AP8" s="188">
        <v>25</v>
      </c>
      <c r="AQ8" s="188">
        <v>1</v>
      </c>
      <c r="AR8" s="188">
        <v>2015</v>
      </c>
      <c r="AS8" s="207"/>
      <c r="AT8" s="45"/>
      <c r="AU8" s="226"/>
      <c r="AV8" s="45"/>
      <c r="AW8" s="226"/>
    </row>
    <row r="9" spans="1:49" ht="13.5">
      <c r="A9" s="144" t="s">
        <v>408</v>
      </c>
      <c r="B9" s="144">
        <v>9</v>
      </c>
      <c r="C9" s="144">
        <v>15</v>
      </c>
      <c r="D9" s="144">
        <v>28</v>
      </c>
      <c r="E9" s="145">
        <v>1</v>
      </c>
      <c r="G9" s="144" t="s">
        <v>408</v>
      </c>
      <c r="H9" s="144">
        <v>9</v>
      </c>
      <c r="I9" s="144">
        <v>15</v>
      </c>
      <c r="J9" s="144">
        <v>28</v>
      </c>
      <c r="K9" s="145">
        <v>1</v>
      </c>
      <c r="M9" s="189" t="s">
        <v>408</v>
      </c>
      <c r="N9" s="189">
        <v>8</v>
      </c>
      <c r="O9" s="189">
        <v>14</v>
      </c>
      <c r="P9" s="189">
        <v>28</v>
      </c>
      <c r="Q9" s="187">
        <v>1</v>
      </c>
      <c r="T9" s="189"/>
      <c r="U9" s="189"/>
      <c r="V9" s="189"/>
      <c r="W9" s="189"/>
      <c r="X9" s="189"/>
      <c r="Z9" s="209" t="s">
        <v>407</v>
      </c>
      <c r="AA9" s="209">
        <v>30</v>
      </c>
      <c r="AB9" s="209">
        <v>6</v>
      </c>
      <c r="AC9" s="209">
        <v>27</v>
      </c>
      <c r="AD9" s="209">
        <v>1</v>
      </c>
      <c r="AE9" s="208">
        <v>2014</v>
      </c>
      <c r="AF9" s="207"/>
      <c r="AH9" s="226"/>
      <c r="AJ9" s="226"/>
      <c r="AK9" s="248"/>
      <c r="AM9" s="188" t="s">
        <v>411</v>
      </c>
      <c r="AN9" s="188">
        <v>19</v>
      </c>
      <c r="AO9" s="188">
        <v>25</v>
      </c>
      <c r="AP9" s="188">
        <v>42</v>
      </c>
      <c r="AQ9" s="188">
        <v>1</v>
      </c>
      <c r="AR9" s="188">
        <v>2015</v>
      </c>
      <c r="AS9" s="207"/>
      <c r="AT9" s="45"/>
      <c r="AU9" s="226"/>
      <c r="AV9" s="45"/>
      <c r="AW9" s="226"/>
    </row>
    <row r="10" spans="1:49" ht="13.5">
      <c r="A10" s="144" t="s">
        <v>411</v>
      </c>
      <c r="B10" s="144">
        <v>8</v>
      </c>
      <c r="C10" s="144">
        <v>14</v>
      </c>
      <c r="D10" s="144">
        <v>41</v>
      </c>
      <c r="E10" s="145">
        <v>1</v>
      </c>
      <c r="G10" s="144" t="s">
        <v>411</v>
      </c>
      <c r="H10" s="144">
        <v>15</v>
      </c>
      <c r="I10" s="144">
        <v>21</v>
      </c>
      <c r="J10" s="144">
        <v>42</v>
      </c>
      <c r="K10" s="145">
        <v>1</v>
      </c>
      <c r="M10" s="189" t="s">
        <v>411</v>
      </c>
      <c r="N10" s="189">
        <v>21</v>
      </c>
      <c r="O10" s="189">
        <v>27</v>
      </c>
      <c r="P10" s="189">
        <v>43</v>
      </c>
      <c r="Q10" s="187">
        <v>1</v>
      </c>
      <c r="T10" s="189"/>
      <c r="U10" s="189"/>
      <c r="V10" s="189"/>
      <c r="W10" s="189"/>
      <c r="X10" s="189"/>
      <c r="Z10" s="208" t="s">
        <v>411</v>
      </c>
      <c r="AA10" s="208">
        <v>20</v>
      </c>
      <c r="AB10" s="208">
        <v>26</v>
      </c>
      <c r="AC10" s="208">
        <v>43</v>
      </c>
      <c r="AD10" s="208">
        <v>1</v>
      </c>
      <c r="AE10" s="208">
        <v>2014</v>
      </c>
      <c r="AF10" s="207"/>
      <c r="AH10" s="226"/>
      <c r="AJ10" s="226"/>
      <c r="AK10" s="248"/>
      <c r="AM10" s="188" t="s">
        <v>259</v>
      </c>
      <c r="AN10" s="188">
        <v>4</v>
      </c>
      <c r="AO10" s="188">
        <v>10</v>
      </c>
      <c r="AP10" s="188">
        <v>1</v>
      </c>
      <c r="AQ10" s="188">
        <v>1</v>
      </c>
      <c r="AR10" s="188">
        <v>2016</v>
      </c>
      <c r="AS10" s="207"/>
      <c r="AT10" s="45"/>
      <c r="AU10" s="226"/>
      <c r="AV10" s="45"/>
      <c r="AW10" s="226"/>
    </row>
    <row r="11" spans="1:49" ht="15" thickBot="1">
      <c r="A11" s="112" t="s">
        <v>208</v>
      </c>
      <c r="B11" s="95"/>
      <c r="C11" s="95"/>
      <c r="D11" s="95"/>
      <c r="E11" s="95"/>
      <c r="G11" s="112" t="s">
        <v>208</v>
      </c>
      <c r="H11" s="171"/>
      <c r="I11" s="171"/>
      <c r="J11" s="171"/>
      <c r="K11" s="171"/>
      <c r="M11" s="112" t="s">
        <v>208</v>
      </c>
      <c r="N11" s="185" t="s">
        <v>345</v>
      </c>
      <c r="O11" s="171"/>
      <c r="P11" s="171"/>
      <c r="Q11" s="171"/>
      <c r="R11" t="s">
        <v>140</v>
      </c>
      <c r="T11" s="112" t="s">
        <v>208</v>
      </c>
      <c r="U11" s="185" t="s">
        <v>345</v>
      </c>
      <c r="V11" s="171"/>
      <c r="W11" s="171"/>
      <c r="X11" s="171"/>
      <c r="Z11" s="208" t="s">
        <v>259</v>
      </c>
      <c r="AA11" s="208">
        <v>5</v>
      </c>
      <c r="AB11" s="208">
        <v>11</v>
      </c>
      <c r="AC11" s="208">
        <v>2</v>
      </c>
      <c r="AD11" s="208">
        <v>1</v>
      </c>
      <c r="AE11" s="208">
        <v>2015</v>
      </c>
      <c r="AF11" s="207"/>
      <c r="AH11" s="226"/>
      <c r="AJ11" s="226"/>
      <c r="AK11" s="248"/>
      <c r="AM11" s="208"/>
      <c r="AN11" s="208"/>
      <c r="AO11" s="208"/>
      <c r="AP11" s="208"/>
      <c r="AQ11" s="208"/>
      <c r="AR11" s="208"/>
      <c r="AS11" s="207"/>
      <c r="AT11" s="45"/>
      <c r="AU11" s="226"/>
      <c r="AV11" s="45"/>
      <c r="AW11" s="226"/>
    </row>
    <row r="12" spans="1:49" ht="13.5">
      <c r="A12" s="21" t="s">
        <v>399</v>
      </c>
      <c r="B12" s="21" t="s">
        <v>400</v>
      </c>
      <c r="C12" s="21" t="s">
        <v>401</v>
      </c>
      <c r="D12" s="21" t="s">
        <v>414</v>
      </c>
      <c r="E12" s="21" t="s">
        <v>415</v>
      </c>
      <c r="G12" s="146" t="s">
        <v>399</v>
      </c>
      <c r="H12" s="146" t="s">
        <v>400</v>
      </c>
      <c r="I12" s="146" t="s">
        <v>401</v>
      </c>
      <c r="J12" s="146" t="s">
        <v>414</v>
      </c>
      <c r="K12" s="146" t="s">
        <v>195</v>
      </c>
      <c r="M12" s="187" t="s">
        <v>399</v>
      </c>
      <c r="N12" s="187" t="s">
        <v>400</v>
      </c>
      <c r="O12" s="187" t="s">
        <v>401</v>
      </c>
      <c r="P12" s="187" t="s">
        <v>414</v>
      </c>
      <c r="Q12" s="187" t="s">
        <v>195</v>
      </c>
      <c r="T12" s="187" t="s">
        <v>399</v>
      </c>
      <c r="U12" s="187" t="s">
        <v>400</v>
      </c>
      <c r="V12" s="187" t="s">
        <v>401</v>
      </c>
      <c r="W12" s="187" t="s">
        <v>414</v>
      </c>
      <c r="X12" s="187" t="s">
        <v>195</v>
      </c>
      <c r="Z12" s="144"/>
      <c r="AA12" s="144"/>
      <c r="AB12" s="144"/>
      <c r="AC12" s="144"/>
      <c r="AD12" s="144"/>
      <c r="AE12" s="144"/>
      <c r="AF12" s="207"/>
      <c r="AH12" s="226"/>
      <c r="AJ12" s="226"/>
      <c r="AK12" s="248"/>
      <c r="AM12" s="144"/>
      <c r="AN12" s="144"/>
      <c r="AO12" s="144"/>
      <c r="AP12" s="144"/>
      <c r="AQ12" s="144"/>
      <c r="AR12" s="144"/>
      <c r="AS12" s="207"/>
      <c r="AT12" s="45"/>
      <c r="AU12" s="226"/>
      <c r="AV12" s="45"/>
      <c r="AW12" s="226"/>
    </row>
    <row r="13" spans="7:49" ht="15" thickBot="1">
      <c r="G13" s="144" t="s">
        <v>402</v>
      </c>
      <c r="H13" s="144">
        <v>9</v>
      </c>
      <c r="I13" s="144">
        <v>15</v>
      </c>
      <c r="J13" s="144">
        <v>2</v>
      </c>
      <c r="K13" s="145">
        <v>2</v>
      </c>
      <c r="M13" s="189" t="s">
        <v>402</v>
      </c>
      <c r="N13" s="189">
        <v>7</v>
      </c>
      <c r="O13" s="189">
        <v>13</v>
      </c>
      <c r="P13" s="189">
        <v>2</v>
      </c>
      <c r="Q13" s="187">
        <v>2</v>
      </c>
      <c r="R13" s="100"/>
      <c r="T13" s="189" t="s">
        <v>402</v>
      </c>
      <c r="U13" s="189">
        <v>13</v>
      </c>
      <c r="V13" s="189">
        <v>19</v>
      </c>
      <c r="W13" s="189">
        <v>2</v>
      </c>
      <c r="X13" s="187">
        <v>2</v>
      </c>
      <c r="Z13" s="113" t="s">
        <v>208</v>
      </c>
      <c r="AA13" s="206" t="s">
        <v>168</v>
      </c>
      <c r="AB13" s="171"/>
      <c r="AC13" s="171"/>
      <c r="AD13" s="171"/>
      <c r="AE13" s="171"/>
      <c r="AF13" s="207" t="s">
        <v>55</v>
      </c>
      <c r="AG13" s="45" t="s">
        <v>193</v>
      </c>
      <c r="AH13" s="226" t="s">
        <v>192</v>
      </c>
      <c r="AJ13" s="226"/>
      <c r="AK13" s="248"/>
      <c r="AM13" s="113" t="s">
        <v>208</v>
      </c>
      <c r="AN13" s="206" t="s">
        <v>168</v>
      </c>
      <c r="AO13" s="171"/>
      <c r="AP13" s="171"/>
      <c r="AQ13" s="171"/>
      <c r="AR13" s="171"/>
      <c r="AS13" s="207"/>
      <c r="AT13" s="45"/>
      <c r="AU13" s="226" t="s">
        <v>193</v>
      </c>
      <c r="AV13" s="45"/>
      <c r="AW13" s="226"/>
    </row>
    <row r="14" spans="1:49" ht="13.5">
      <c r="A14" s="144" t="s">
        <v>402</v>
      </c>
      <c r="B14" s="144">
        <v>9</v>
      </c>
      <c r="C14" s="144">
        <v>15</v>
      </c>
      <c r="D14" s="144">
        <v>2</v>
      </c>
      <c r="E14" s="145">
        <v>2</v>
      </c>
      <c r="G14" s="144" t="s">
        <v>405</v>
      </c>
      <c r="H14" s="144">
        <v>2</v>
      </c>
      <c r="I14" s="144">
        <v>8</v>
      </c>
      <c r="J14" s="144">
        <v>14</v>
      </c>
      <c r="K14" s="145">
        <v>2</v>
      </c>
      <c r="M14" s="189" t="s">
        <v>405</v>
      </c>
      <c r="N14" s="189">
        <v>1</v>
      </c>
      <c r="O14" s="189">
        <v>7</v>
      </c>
      <c r="P14" s="189">
        <v>14</v>
      </c>
      <c r="Q14" s="187">
        <v>2</v>
      </c>
      <c r="T14" s="189"/>
      <c r="U14" s="189"/>
      <c r="V14" s="189"/>
      <c r="W14" s="189"/>
      <c r="X14" s="189"/>
      <c r="Z14" s="146" t="s">
        <v>399</v>
      </c>
      <c r="AA14" s="146" t="s">
        <v>120</v>
      </c>
      <c r="AB14" s="146" t="s">
        <v>121</v>
      </c>
      <c r="AC14" s="146" t="s">
        <v>414</v>
      </c>
      <c r="AD14" s="146" t="s">
        <v>195</v>
      </c>
      <c r="AE14" s="146" t="s">
        <v>309</v>
      </c>
      <c r="AF14" s="207"/>
      <c r="AH14" s="226"/>
      <c r="AJ14" s="226"/>
      <c r="AK14" s="248"/>
      <c r="AM14" s="146" t="s">
        <v>399</v>
      </c>
      <c r="AN14" s="146" t="s">
        <v>120</v>
      </c>
      <c r="AO14" s="146" t="s">
        <v>121</v>
      </c>
      <c r="AP14" s="146" t="s">
        <v>414</v>
      </c>
      <c r="AQ14" s="146" t="s">
        <v>195</v>
      </c>
      <c r="AR14" s="146" t="s">
        <v>309</v>
      </c>
      <c r="AS14" s="207"/>
      <c r="AT14" s="45"/>
      <c r="AU14" s="226"/>
      <c r="AV14" s="45"/>
      <c r="AW14" s="226"/>
    </row>
    <row r="15" spans="1:49" ht="13.5">
      <c r="A15" s="144" t="s">
        <v>405</v>
      </c>
      <c r="B15" s="144">
        <v>9</v>
      </c>
      <c r="C15" s="144">
        <v>15</v>
      </c>
      <c r="D15" s="144">
        <v>15</v>
      </c>
      <c r="E15" s="145">
        <v>2</v>
      </c>
      <c r="G15" s="144" t="s">
        <v>408</v>
      </c>
      <c r="H15" s="144">
        <v>16</v>
      </c>
      <c r="I15" s="144">
        <v>22</v>
      </c>
      <c r="J15" s="144">
        <v>29</v>
      </c>
      <c r="K15" s="145">
        <v>2</v>
      </c>
      <c r="M15" s="189" t="s">
        <v>408</v>
      </c>
      <c r="N15" s="189">
        <v>15</v>
      </c>
      <c r="O15" s="189">
        <v>21</v>
      </c>
      <c r="P15" s="189">
        <v>29</v>
      </c>
      <c r="Q15" s="187">
        <v>2</v>
      </c>
      <c r="T15" s="189"/>
      <c r="U15" s="189"/>
      <c r="V15" s="189"/>
      <c r="W15" s="189"/>
      <c r="X15" s="189"/>
      <c r="Z15" s="208" t="s">
        <v>402</v>
      </c>
      <c r="AA15" s="208">
        <v>13</v>
      </c>
      <c r="AB15" s="208">
        <v>19</v>
      </c>
      <c r="AC15" s="208">
        <v>3</v>
      </c>
      <c r="AD15" s="208">
        <v>2</v>
      </c>
      <c r="AE15" s="208">
        <v>2014</v>
      </c>
      <c r="AF15" s="207"/>
      <c r="AH15" s="226"/>
      <c r="AJ15" s="226"/>
      <c r="AK15" s="248"/>
      <c r="AM15" s="188" t="s">
        <v>404</v>
      </c>
      <c r="AN15" s="188">
        <v>30</v>
      </c>
      <c r="AO15" s="188">
        <v>5</v>
      </c>
      <c r="AP15" s="188">
        <v>13</v>
      </c>
      <c r="AQ15" s="251">
        <v>2</v>
      </c>
      <c r="AR15" s="251">
        <v>2015</v>
      </c>
      <c r="AS15" s="207"/>
      <c r="AT15" s="45"/>
      <c r="AU15" s="226"/>
      <c r="AV15" s="45"/>
      <c r="AW15" s="226"/>
    </row>
    <row r="16" spans="1:49" ht="13.5">
      <c r="A16" s="144" t="s">
        <v>408</v>
      </c>
      <c r="B16" s="144">
        <v>16</v>
      </c>
      <c r="C16" s="144">
        <v>22</v>
      </c>
      <c r="D16" s="144">
        <v>29</v>
      </c>
      <c r="E16" s="145">
        <v>2</v>
      </c>
      <c r="G16" s="144" t="s">
        <v>411</v>
      </c>
      <c r="H16" s="144">
        <v>22</v>
      </c>
      <c r="I16" s="144">
        <v>28</v>
      </c>
      <c r="J16" s="144">
        <v>43</v>
      </c>
      <c r="K16" s="145">
        <v>2</v>
      </c>
      <c r="M16" s="189" t="s">
        <v>411</v>
      </c>
      <c r="N16" s="189">
        <v>28</v>
      </c>
      <c r="O16" s="189">
        <v>3</v>
      </c>
      <c r="P16" s="189">
        <v>44</v>
      </c>
      <c r="Q16" s="187">
        <v>2</v>
      </c>
      <c r="T16" s="189"/>
      <c r="U16" s="189"/>
      <c r="V16" s="189"/>
      <c r="W16" s="189"/>
      <c r="X16" s="189"/>
      <c r="Z16" s="208" t="s">
        <v>404</v>
      </c>
      <c r="AA16" s="208">
        <v>31</v>
      </c>
      <c r="AB16" s="208">
        <v>6</v>
      </c>
      <c r="AC16" s="208">
        <v>14</v>
      </c>
      <c r="AD16" s="208">
        <v>2</v>
      </c>
      <c r="AE16" s="208">
        <v>2014</v>
      </c>
      <c r="AF16" s="207"/>
      <c r="AH16" s="226"/>
      <c r="AJ16" s="226"/>
      <c r="AK16" s="248"/>
      <c r="AM16" s="188" t="s">
        <v>408</v>
      </c>
      <c r="AN16" s="188">
        <v>13</v>
      </c>
      <c r="AO16" s="188">
        <v>19</v>
      </c>
      <c r="AP16" s="188">
        <v>27</v>
      </c>
      <c r="AQ16" s="251">
        <v>2</v>
      </c>
      <c r="AR16" s="251">
        <v>2015</v>
      </c>
      <c r="AS16" s="207"/>
      <c r="AT16" s="45"/>
      <c r="AU16" s="226"/>
      <c r="AV16" s="45"/>
      <c r="AW16" s="226"/>
    </row>
    <row r="17" spans="7:49" ht="15" thickBot="1">
      <c r="G17" s="112" t="s">
        <v>209</v>
      </c>
      <c r="H17" s="171"/>
      <c r="I17" s="171"/>
      <c r="J17" s="171"/>
      <c r="K17" s="171"/>
      <c r="M17" s="112" t="s">
        <v>209</v>
      </c>
      <c r="N17" s="185" t="s">
        <v>345</v>
      </c>
      <c r="O17" s="171"/>
      <c r="P17" s="171"/>
      <c r="Q17" s="171"/>
      <c r="T17" s="112" t="s">
        <v>209</v>
      </c>
      <c r="U17" s="185" t="s">
        <v>345</v>
      </c>
      <c r="V17" s="171"/>
      <c r="W17" s="171"/>
      <c r="X17" s="171"/>
      <c r="Z17" s="208" t="s">
        <v>408</v>
      </c>
      <c r="AA17" s="208">
        <v>14</v>
      </c>
      <c r="AB17" s="208">
        <v>20</v>
      </c>
      <c r="AC17" s="208">
        <v>29</v>
      </c>
      <c r="AD17" s="208">
        <v>2</v>
      </c>
      <c r="AE17" s="208">
        <v>2014</v>
      </c>
      <c r="AF17" s="207"/>
      <c r="AH17" s="226"/>
      <c r="AJ17" s="226"/>
      <c r="AK17" s="248"/>
      <c r="AM17" s="188" t="s">
        <v>411</v>
      </c>
      <c r="AN17" s="188">
        <v>26</v>
      </c>
      <c r="AO17" s="188">
        <v>1</v>
      </c>
      <c r="AP17" s="188">
        <v>43</v>
      </c>
      <c r="AQ17" s="251">
        <v>2</v>
      </c>
      <c r="AR17" s="251">
        <v>2015</v>
      </c>
      <c r="AS17" s="207"/>
      <c r="AT17" s="45"/>
      <c r="AU17" s="226"/>
      <c r="AV17" s="45"/>
      <c r="AW17" s="226"/>
    </row>
    <row r="18" spans="1:49" ht="15" thickBot="1">
      <c r="A18" s="112" t="s">
        <v>209</v>
      </c>
      <c r="B18" s="95"/>
      <c r="C18" s="95"/>
      <c r="D18" s="95"/>
      <c r="E18" s="95"/>
      <c r="G18" s="146" t="s">
        <v>399</v>
      </c>
      <c r="H18" s="146" t="s">
        <v>400</v>
      </c>
      <c r="I18" s="146" t="s">
        <v>401</v>
      </c>
      <c r="J18" s="146" t="s">
        <v>414</v>
      </c>
      <c r="K18" s="146" t="s">
        <v>195</v>
      </c>
      <c r="M18" s="187" t="s">
        <v>399</v>
      </c>
      <c r="N18" s="187" t="s">
        <v>400</v>
      </c>
      <c r="O18" s="187" t="s">
        <v>401</v>
      </c>
      <c r="P18" s="187" t="s">
        <v>414</v>
      </c>
      <c r="Q18" s="187" t="s">
        <v>195</v>
      </c>
      <c r="R18" t="s">
        <v>434</v>
      </c>
      <c r="T18" s="187" t="s">
        <v>399</v>
      </c>
      <c r="U18" s="187" t="s">
        <v>400</v>
      </c>
      <c r="V18" s="187" t="s">
        <v>401</v>
      </c>
      <c r="W18" s="187" t="s">
        <v>414</v>
      </c>
      <c r="X18" s="187" t="s">
        <v>195</v>
      </c>
      <c r="Z18" s="208" t="s">
        <v>411</v>
      </c>
      <c r="AA18" s="208">
        <v>27</v>
      </c>
      <c r="AB18" s="208">
        <v>2</v>
      </c>
      <c r="AC18" s="208">
        <v>44</v>
      </c>
      <c r="AD18" s="208">
        <v>2</v>
      </c>
      <c r="AE18" s="208">
        <v>2014</v>
      </c>
      <c r="AF18" s="207"/>
      <c r="AH18" s="226"/>
      <c r="AJ18" s="226"/>
      <c r="AK18" s="248"/>
      <c r="AM18" s="188" t="s">
        <v>259</v>
      </c>
      <c r="AN18" s="188">
        <v>11</v>
      </c>
      <c r="AO18" s="188">
        <v>17</v>
      </c>
      <c r="AP18" s="188">
        <v>2</v>
      </c>
      <c r="AQ18" s="251">
        <v>2</v>
      </c>
      <c r="AR18" s="251">
        <v>2016</v>
      </c>
      <c r="AS18" s="207"/>
      <c r="AT18" s="45"/>
      <c r="AU18" s="226"/>
      <c r="AV18" s="45"/>
      <c r="AW18" s="226"/>
    </row>
    <row r="19" spans="1:49" ht="13.5">
      <c r="A19" s="21" t="s">
        <v>399</v>
      </c>
      <c r="B19" s="21" t="s">
        <v>400</v>
      </c>
      <c r="C19" s="21" t="s">
        <v>401</v>
      </c>
      <c r="D19" s="21" t="s">
        <v>414</v>
      </c>
      <c r="E19" s="21" t="s">
        <v>415</v>
      </c>
      <c r="G19" s="144" t="s">
        <v>402</v>
      </c>
      <c r="H19" s="144">
        <v>16</v>
      </c>
      <c r="I19" s="144">
        <v>22</v>
      </c>
      <c r="J19" s="144">
        <v>3</v>
      </c>
      <c r="K19" s="145">
        <v>3</v>
      </c>
      <c r="M19" s="189" t="s">
        <v>402</v>
      </c>
      <c r="N19" s="189">
        <v>14</v>
      </c>
      <c r="O19" s="189">
        <v>20</v>
      </c>
      <c r="P19" s="189">
        <v>3</v>
      </c>
      <c r="Q19" s="187">
        <v>3</v>
      </c>
      <c r="T19" s="189" t="s">
        <v>402</v>
      </c>
      <c r="U19" s="189">
        <v>20</v>
      </c>
      <c r="V19" s="189">
        <v>26</v>
      </c>
      <c r="W19" s="189">
        <v>3</v>
      </c>
      <c r="X19" s="187">
        <v>3</v>
      </c>
      <c r="Z19" s="208" t="s">
        <v>259</v>
      </c>
      <c r="AA19" s="208">
        <v>12</v>
      </c>
      <c r="AB19" s="208">
        <v>18</v>
      </c>
      <c r="AC19" s="208">
        <v>3</v>
      </c>
      <c r="AD19" s="208">
        <v>2</v>
      </c>
      <c r="AE19" s="208">
        <v>2015</v>
      </c>
      <c r="AF19" s="207"/>
      <c r="AH19" s="226"/>
      <c r="AJ19" s="226"/>
      <c r="AK19" s="248"/>
      <c r="AM19" s="208"/>
      <c r="AN19" s="208"/>
      <c r="AO19" s="208"/>
      <c r="AP19" s="208"/>
      <c r="AQ19" s="208"/>
      <c r="AR19" s="208"/>
      <c r="AS19" s="207"/>
      <c r="AT19" s="45"/>
      <c r="AU19" s="226"/>
      <c r="AV19" s="45"/>
      <c r="AW19" s="226"/>
    </row>
    <row r="20" spans="1:49" ht="13.5">
      <c r="A20" s="144" t="s">
        <v>402</v>
      </c>
      <c r="B20" s="144">
        <v>16</v>
      </c>
      <c r="C20" s="144">
        <v>22</v>
      </c>
      <c r="D20" s="144">
        <v>3</v>
      </c>
      <c r="E20" s="145">
        <v>3</v>
      </c>
      <c r="F20" s="172"/>
      <c r="G20" s="144" t="s">
        <v>405</v>
      </c>
      <c r="H20" s="144">
        <v>9</v>
      </c>
      <c r="I20" s="144">
        <v>15</v>
      </c>
      <c r="J20" s="144">
        <v>15</v>
      </c>
      <c r="K20" s="145">
        <v>3</v>
      </c>
      <c r="M20" s="189" t="s">
        <v>405</v>
      </c>
      <c r="N20" s="189">
        <v>8</v>
      </c>
      <c r="O20" s="189">
        <v>14</v>
      </c>
      <c r="P20" s="189">
        <v>15</v>
      </c>
      <c r="Q20" s="187">
        <v>3</v>
      </c>
      <c r="R20" s="100"/>
      <c r="T20" s="189"/>
      <c r="U20" s="189"/>
      <c r="V20" s="189"/>
      <c r="W20" s="189"/>
      <c r="X20" s="189"/>
      <c r="Z20" s="144"/>
      <c r="AA20" s="144"/>
      <c r="AB20" s="144"/>
      <c r="AC20" s="144"/>
      <c r="AD20" s="144"/>
      <c r="AE20" s="144"/>
      <c r="AF20" s="207"/>
      <c r="AH20" s="226"/>
      <c r="AJ20" s="226"/>
      <c r="AK20" s="248"/>
      <c r="AM20" s="144"/>
      <c r="AN20" s="144"/>
      <c r="AO20" s="144"/>
      <c r="AP20" s="144"/>
      <c r="AQ20" s="144"/>
      <c r="AR20" s="144"/>
      <c r="AS20" s="207"/>
      <c r="AT20" s="45"/>
      <c r="AU20" s="226"/>
      <c r="AV20" s="45"/>
      <c r="AW20" s="226"/>
    </row>
    <row r="21" spans="1:49" ht="15" thickBot="1">
      <c r="A21" s="144" t="s">
        <v>405</v>
      </c>
      <c r="B21" s="144">
        <v>16</v>
      </c>
      <c r="C21" s="144">
        <v>22</v>
      </c>
      <c r="D21" s="144">
        <v>16</v>
      </c>
      <c r="E21" s="145">
        <v>3</v>
      </c>
      <c r="F21" s="172"/>
      <c r="G21" s="144" t="s">
        <v>408</v>
      </c>
      <c r="H21" s="144">
        <v>23</v>
      </c>
      <c r="I21" s="144">
        <v>29</v>
      </c>
      <c r="J21" s="144">
        <v>30</v>
      </c>
      <c r="K21" s="145">
        <v>3</v>
      </c>
      <c r="M21" s="189" t="s">
        <v>408</v>
      </c>
      <c r="N21" s="189">
        <v>22</v>
      </c>
      <c r="O21" s="189">
        <v>28</v>
      </c>
      <c r="P21" s="189">
        <v>30</v>
      </c>
      <c r="Q21" s="187">
        <v>3</v>
      </c>
      <c r="T21" s="189"/>
      <c r="U21" s="189"/>
      <c r="V21" s="189"/>
      <c r="W21" s="189"/>
      <c r="X21" s="189"/>
      <c r="Z21" s="113" t="s">
        <v>209</v>
      </c>
      <c r="AA21" s="211" t="s">
        <v>345</v>
      </c>
      <c r="AB21" s="171"/>
      <c r="AC21" s="171"/>
      <c r="AD21" s="171"/>
      <c r="AE21" s="171"/>
      <c r="AF21" s="207" t="s">
        <v>313</v>
      </c>
      <c r="AG21" s="45" t="s">
        <v>321</v>
      </c>
      <c r="AH21" s="226" t="s">
        <v>321</v>
      </c>
      <c r="AI21" s="225">
        <v>41700</v>
      </c>
      <c r="AJ21" s="227">
        <v>750</v>
      </c>
      <c r="AK21" s="249"/>
      <c r="AM21" s="113" t="s">
        <v>209</v>
      </c>
      <c r="AN21" s="211" t="s">
        <v>345</v>
      </c>
      <c r="AO21" s="171"/>
      <c r="AP21" s="171"/>
      <c r="AQ21" s="171"/>
      <c r="AR21" s="171"/>
      <c r="AS21" s="207"/>
      <c r="AT21" s="45"/>
      <c r="AU21" s="226" t="s">
        <v>321</v>
      </c>
      <c r="AV21" s="225">
        <v>41700</v>
      </c>
      <c r="AW21" s="227">
        <v>750</v>
      </c>
    </row>
    <row r="22" spans="1:49" ht="13.5">
      <c r="A22" s="144" t="s">
        <v>408</v>
      </c>
      <c r="B22" s="144">
        <v>23</v>
      </c>
      <c r="C22" s="144">
        <v>29</v>
      </c>
      <c r="D22" s="144">
        <v>30</v>
      </c>
      <c r="E22" s="145">
        <v>3</v>
      </c>
      <c r="F22" s="172"/>
      <c r="G22" s="144" t="s">
        <v>411</v>
      </c>
      <c r="H22" s="144">
        <v>29</v>
      </c>
      <c r="I22" s="144">
        <v>4</v>
      </c>
      <c r="J22" s="144">
        <v>44</v>
      </c>
      <c r="K22" s="145">
        <v>3</v>
      </c>
      <c r="M22" s="189" t="s">
        <v>412</v>
      </c>
      <c r="N22" s="189">
        <v>4</v>
      </c>
      <c r="O22" s="189">
        <v>10</v>
      </c>
      <c r="P22" s="189">
        <v>45</v>
      </c>
      <c r="Q22" s="187">
        <v>3</v>
      </c>
      <c r="T22" s="189"/>
      <c r="U22" s="189"/>
      <c r="V22" s="189"/>
      <c r="W22" s="189"/>
      <c r="X22" s="189"/>
      <c r="Z22" s="146" t="s">
        <v>399</v>
      </c>
      <c r="AA22" s="146" t="s">
        <v>120</v>
      </c>
      <c r="AB22" s="146" t="s">
        <v>121</v>
      </c>
      <c r="AC22" s="146" t="s">
        <v>414</v>
      </c>
      <c r="AD22" s="146" t="s">
        <v>195</v>
      </c>
      <c r="AE22" s="146" t="s">
        <v>309</v>
      </c>
      <c r="AF22" s="207"/>
      <c r="AH22" s="226"/>
      <c r="AJ22" s="226"/>
      <c r="AK22" s="248"/>
      <c r="AM22" s="146" t="s">
        <v>399</v>
      </c>
      <c r="AN22" s="146" t="s">
        <v>120</v>
      </c>
      <c r="AO22" s="146" t="s">
        <v>121</v>
      </c>
      <c r="AP22" s="146" t="s">
        <v>414</v>
      </c>
      <c r="AQ22" s="146" t="s">
        <v>195</v>
      </c>
      <c r="AR22" s="146" t="s">
        <v>309</v>
      </c>
      <c r="AS22" s="207"/>
      <c r="AT22" s="45"/>
      <c r="AU22" s="226"/>
      <c r="AV22" s="45"/>
      <c r="AW22" s="226"/>
    </row>
    <row r="23" spans="1:49" ht="15" thickBot="1">
      <c r="A23" s="144" t="s">
        <v>411</v>
      </c>
      <c r="B23" s="144">
        <v>22</v>
      </c>
      <c r="C23" s="144">
        <v>28</v>
      </c>
      <c r="D23" s="144">
        <v>43</v>
      </c>
      <c r="E23" s="145">
        <v>3</v>
      </c>
      <c r="F23" s="172"/>
      <c r="G23" s="144"/>
      <c r="H23" s="144"/>
      <c r="I23" s="144"/>
      <c r="J23" s="144"/>
      <c r="K23" s="144"/>
      <c r="M23" s="112" t="s">
        <v>210</v>
      </c>
      <c r="N23" s="185" t="s">
        <v>345</v>
      </c>
      <c r="O23" s="171"/>
      <c r="P23" s="171"/>
      <c r="Q23" s="171"/>
      <c r="T23" s="112" t="s">
        <v>210</v>
      </c>
      <c r="U23" s="185" t="s">
        <v>345</v>
      </c>
      <c r="V23" s="171"/>
      <c r="W23" s="171"/>
      <c r="X23" s="171"/>
      <c r="Z23" s="208" t="s">
        <v>402</v>
      </c>
      <c r="AA23" s="208">
        <v>20</v>
      </c>
      <c r="AB23" s="208">
        <v>26</v>
      </c>
      <c r="AC23" s="208">
        <v>4</v>
      </c>
      <c r="AD23" s="208">
        <v>3</v>
      </c>
      <c r="AE23" s="208">
        <v>2014</v>
      </c>
      <c r="AF23" s="207"/>
      <c r="AH23" s="226"/>
      <c r="AJ23" s="226"/>
      <c r="AK23" s="248"/>
      <c r="AM23" s="193" t="s">
        <v>405</v>
      </c>
      <c r="AN23" s="193">
        <v>6</v>
      </c>
      <c r="AO23" s="193">
        <v>12</v>
      </c>
      <c r="AP23" s="193">
        <v>14</v>
      </c>
      <c r="AQ23" s="252">
        <v>3</v>
      </c>
      <c r="AR23" s="252">
        <v>2015</v>
      </c>
      <c r="AS23" s="207"/>
      <c r="AT23" s="45"/>
      <c r="AU23" s="226"/>
      <c r="AV23" s="45"/>
      <c r="AW23" s="226"/>
    </row>
    <row r="24" spans="7:49" ht="15" thickBot="1">
      <c r="G24" s="112" t="s">
        <v>210</v>
      </c>
      <c r="H24" s="171"/>
      <c r="I24" s="171"/>
      <c r="J24" s="171"/>
      <c r="K24" s="171"/>
      <c r="M24" s="187" t="s">
        <v>399</v>
      </c>
      <c r="N24" s="187" t="s">
        <v>400</v>
      </c>
      <c r="O24" s="187" t="s">
        <v>401</v>
      </c>
      <c r="P24" s="187" t="s">
        <v>414</v>
      </c>
      <c r="Q24" s="187" t="s">
        <v>195</v>
      </c>
      <c r="T24" s="187" t="s">
        <v>399</v>
      </c>
      <c r="U24" s="187" t="s">
        <v>400</v>
      </c>
      <c r="V24" s="187" t="s">
        <v>401</v>
      </c>
      <c r="W24" s="187" t="s">
        <v>414</v>
      </c>
      <c r="X24" s="187" t="s">
        <v>195</v>
      </c>
      <c r="Z24" s="208" t="s">
        <v>405</v>
      </c>
      <c r="AA24" s="208">
        <v>7</v>
      </c>
      <c r="AB24" s="208">
        <v>13</v>
      </c>
      <c r="AC24" s="208">
        <v>15</v>
      </c>
      <c r="AD24" s="208">
        <v>3</v>
      </c>
      <c r="AE24" s="208">
        <v>2014</v>
      </c>
      <c r="AF24" s="207"/>
      <c r="AH24" s="226"/>
      <c r="AJ24" s="226"/>
      <c r="AK24" s="248"/>
      <c r="AM24" s="253" t="s">
        <v>409</v>
      </c>
      <c r="AN24" s="253">
        <v>3</v>
      </c>
      <c r="AO24" s="253">
        <v>9</v>
      </c>
      <c r="AP24" s="253">
        <v>31</v>
      </c>
      <c r="AQ24" s="254">
        <v>3</v>
      </c>
      <c r="AR24" s="252">
        <v>2015</v>
      </c>
      <c r="AS24" s="207"/>
      <c r="AT24" s="45"/>
      <c r="AU24" s="226"/>
      <c r="AV24" s="45"/>
      <c r="AW24" s="226"/>
    </row>
    <row r="25" spans="1:49" ht="15" thickBot="1">
      <c r="A25" s="112" t="s">
        <v>210</v>
      </c>
      <c r="B25" s="95"/>
      <c r="C25" s="95"/>
      <c r="D25" s="95"/>
      <c r="E25" s="95"/>
      <c r="G25" s="146" t="s">
        <v>399</v>
      </c>
      <c r="H25" s="146" t="s">
        <v>400</v>
      </c>
      <c r="I25" s="146" t="s">
        <v>401</v>
      </c>
      <c r="J25" s="146" t="s">
        <v>414</v>
      </c>
      <c r="K25" s="146" t="s">
        <v>195</v>
      </c>
      <c r="M25" s="189" t="s">
        <v>402</v>
      </c>
      <c r="N25" s="189">
        <v>21</v>
      </c>
      <c r="O25" s="189">
        <v>27</v>
      </c>
      <c r="P25" s="189">
        <v>4</v>
      </c>
      <c r="Q25" s="187">
        <v>4</v>
      </c>
      <c r="R25" t="s">
        <v>435</v>
      </c>
      <c r="T25" s="189" t="s">
        <v>402</v>
      </c>
      <c r="U25" s="189">
        <v>27</v>
      </c>
      <c r="V25" s="189">
        <v>2</v>
      </c>
      <c r="W25" s="189">
        <v>4</v>
      </c>
      <c r="X25" s="187">
        <v>4</v>
      </c>
      <c r="Z25" s="208" t="s">
        <v>408</v>
      </c>
      <c r="AA25" s="208">
        <v>21</v>
      </c>
      <c r="AB25" s="208">
        <v>27</v>
      </c>
      <c r="AC25" s="208">
        <v>30</v>
      </c>
      <c r="AD25" s="208">
        <v>3</v>
      </c>
      <c r="AE25" s="208">
        <v>2014</v>
      </c>
      <c r="AF25" s="207"/>
      <c r="AH25" s="226"/>
      <c r="AJ25" s="226"/>
      <c r="AK25" s="248"/>
      <c r="AM25" s="193" t="s">
        <v>412</v>
      </c>
      <c r="AN25" s="193">
        <v>2</v>
      </c>
      <c r="AO25" s="193">
        <v>8</v>
      </c>
      <c r="AP25" s="193">
        <v>44</v>
      </c>
      <c r="AQ25" s="252">
        <v>3</v>
      </c>
      <c r="AR25" s="252">
        <v>2015</v>
      </c>
      <c r="AS25" s="207"/>
      <c r="AT25" s="45"/>
      <c r="AU25" s="226"/>
      <c r="AV25" s="45"/>
      <c r="AW25" s="226"/>
    </row>
    <row r="26" spans="1:49" ht="13.5">
      <c r="A26" s="146" t="s">
        <v>399</v>
      </c>
      <c r="B26" s="146" t="s">
        <v>400</v>
      </c>
      <c r="C26" s="146" t="s">
        <v>401</v>
      </c>
      <c r="D26" s="146" t="s">
        <v>414</v>
      </c>
      <c r="E26" s="146" t="s">
        <v>415</v>
      </c>
      <c r="G26" s="144" t="s">
        <v>402</v>
      </c>
      <c r="H26" s="144">
        <v>23</v>
      </c>
      <c r="I26" s="144">
        <v>29</v>
      </c>
      <c r="J26" s="144">
        <v>4</v>
      </c>
      <c r="K26" s="145">
        <v>4</v>
      </c>
      <c r="M26" s="189" t="s">
        <v>405</v>
      </c>
      <c r="N26" s="189">
        <v>15</v>
      </c>
      <c r="O26" s="189">
        <v>21</v>
      </c>
      <c r="P26" s="189">
        <v>16</v>
      </c>
      <c r="Q26" s="187">
        <v>4</v>
      </c>
      <c r="T26" s="193"/>
      <c r="U26" s="193"/>
      <c r="V26" s="193"/>
      <c r="W26" s="193"/>
      <c r="X26" s="193"/>
      <c r="Z26" s="208" t="s">
        <v>412</v>
      </c>
      <c r="AA26" s="208">
        <v>3</v>
      </c>
      <c r="AB26" s="208">
        <v>9</v>
      </c>
      <c r="AC26" s="208">
        <v>45</v>
      </c>
      <c r="AD26" s="208">
        <v>3</v>
      </c>
      <c r="AE26" s="208">
        <v>2014</v>
      </c>
      <c r="AF26" s="207"/>
      <c r="AH26" s="226"/>
      <c r="AJ26" s="226"/>
      <c r="AK26" s="248"/>
      <c r="AM26" s="193" t="s">
        <v>259</v>
      </c>
      <c r="AN26" s="193">
        <v>18</v>
      </c>
      <c r="AO26" s="193">
        <v>24</v>
      </c>
      <c r="AP26" s="193">
        <v>3</v>
      </c>
      <c r="AQ26" s="252">
        <v>3</v>
      </c>
      <c r="AR26" s="252">
        <v>2016</v>
      </c>
      <c r="AS26" s="207"/>
      <c r="AT26" s="45"/>
      <c r="AU26" s="226"/>
      <c r="AV26" s="45"/>
      <c r="AW26" s="226"/>
    </row>
    <row r="27" spans="1:49" ht="13.5">
      <c r="A27" s="144" t="s">
        <v>402</v>
      </c>
      <c r="B27" s="144">
        <v>23</v>
      </c>
      <c r="C27" s="144">
        <v>29</v>
      </c>
      <c r="D27" s="144">
        <v>4</v>
      </c>
      <c r="E27" s="145">
        <v>4</v>
      </c>
      <c r="G27" s="144" t="s">
        <v>405</v>
      </c>
      <c r="H27" s="144">
        <v>16</v>
      </c>
      <c r="I27" s="144">
        <v>22</v>
      </c>
      <c r="J27" s="144">
        <v>16</v>
      </c>
      <c r="K27" s="145">
        <v>4</v>
      </c>
      <c r="M27" s="189" t="s">
        <v>409</v>
      </c>
      <c r="N27" s="189">
        <v>5</v>
      </c>
      <c r="O27" s="189">
        <v>11</v>
      </c>
      <c r="P27" s="189">
        <v>32</v>
      </c>
      <c r="Q27" s="187">
        <v>4</v>
      </c>
      <c r="R27" s="100"/>
      <c r="T27" s="189"/>
      <c r="U27" s="189"/>
      <c r="V27" s="189"/>
      <c r="W27" s="189"/>
      <c r="X27" s="189"/>
      <c r="Z27" s="208" t="s">
        <v>259</v>
      </c>
      <c r="AA27" s="208">
        <v>19</v>
      </c>
      <c r="AB27" s="208">
        <v>25</v>
      </c>
      <c r="AC27" s="208">
        <v>4</v>
      </c>
      <c r="AD27" s="208">
        <v>3</v>
      </c>
      <c r="AE27" s="208">
        <v>2015</v>
      </c>
      <c r="AF27" s="207"/>
      <c r="AH27" s="226"/>
      <c r="AJ27" s="226"/>
      <c r="AK27" s="248"/>
      <c r="AM27" s="208"/>
      <c r="AN27" s="208"/>
      <c r="AO27" s="208"/>
      <c r="AP27" s="208"/>
      <c r="AQ27" s="208"/>
      <c r="AR27" s="208"/>
      <c r="AS27" s="207"/>
      <c r="AT27" s="45"/>
      <c r="AU27" s="226"/>
      <c r="AV27" s="45"/>
      <c r="AW27" s="226"/>
    </row>
    <row r="28" spans="1:49" ht="13.5">
      <c r="A28" s="144" t="s">
        <v>405</v>
      </c>
      <c r="B28" s="144">
        <v>23</v>
      </c>
      <c r="C28" s="144">
        <v>29</v>
      </c>
      <c r="D28" s="144">
        <v>17</v>
      </c>
      <c r="E28" s="145">
        <v>4</v>
      </c>
      <c r="G28" s="144" t="s">
        <v>409</v>
      </c>
      <c r="H28" s="144">
        <v>6</v>
      </c>
      <c r="I28" s="144">
        <v>12</v>
      </c>
      <c r="J28" s="144">
        <v>32</v>
      </c>
      <c r="K28" s="145">
        <v>4</v>
      </c>
      <c r="M28" s="189" t="s">
        <v>412</v>
      </c>
      <c r="N28" s="189">
        <v>11</v>
      </c>
      <c r="O28" s="189">
        <v>17</v>
      </c>
      <c r="P28" s="189">
        <v>46</v>
      </c>
      <c r="Q28" s="187">
        <v>4</v>
      </c>
      <c r="T28" s="189"/>
      <c r="U28" s="189"/>
      <c r="V28" s="189"/>
      <c r="W28" s="189"/>
      <c r="X28" s="189"/>
      <c r="Z28" s="144"/>
      <c r="AA28" s="144"/>
      <c r="AB28" s="144"/>
      <c r="AC28" s="144"/>
      <c r="AD28" s="144"/>
      <c r="AE28" s="144"/>
      <c r="AF28" s="207"/>
      <c r="AH28" s="226"/>
      <c r="AJ28" s="226"/>
      <c r="AK28" s="248"/>
      <c r="AM28" s="144"/>
      <c r="AN28" s="144"/>
      <c r="AO28" s="144"/>
      <c r="AP28" s="144"/>
      <c r="AQ28" s="144"/>
      <c r="AR28" s="144"/>
      <c r="AS28" s="207"/>
      <c r="AT28" s="45"/>
      <c r="AU28" s="226"/>
      <c r="AV28" s="45"/>
      <c r="AW28" s="226"/>
    </row>
    <row r="29" spans="1:49" ht="15" thickBot="1">
      <c r="A29" s="144" t="s">
        <v>409</v>
      </c>
      <c r="B29" s="144">
        <v>6</v>
      </c>
      <c r="C29" s="144">
        <v>12</v>
      </c>
      <c r="D29" s="144">
        <v>32</v>
      </c>
      <c r="E29" s="145">
        <v>4</v>
      </c>
      <c r="G29" s="144" t="s">
        <v>412</v>
      </c>
      <c r="H29" s="144">
        <v>5</v>
      </c>
      <c r="I29" s="144">
        <v>11</v>
      </c>
      <c r="J29" s="144">
        <v>45</v>
      </c>
      <c r="K29" s="145">
        <v>4</v>
      </c>
      <c r="M29" s="112" t="s">
        <v>211</v>
      </c>
      <c r="N29" s="185" t="s">
        <v>345</v>
      </c>
      <c r="O29" s="171"/>
      <c r="P29" s="171"/>
      <c r="Q29" s="171"/>
      <c r="T29" s="112" t="s">
        <v>211</v>
      </c>
      <c r="U29" s="185" t="s">
        <v>345</v>
      </c>
      <c r="V29" s="171"/>
      <c r="W29" s="171"/>
      <c r="X29" s="171"/>
      <c r="Z29" s="113" t="s">
        <v>210</v>
      </c>
      <c r="AA29" s="211" t="s">
        <v>345</v>
      </c>
      <c r="AB29" s="171"/>
      <c r="AC29" s="171"/>
      <c r="AD29" s="171"/>
      <c r="AE29" s="171"/>
      <c r="AF29" s="207" t="s">
        <v>312</v>
      </c>
      <c r="AG29" s="45" t="s">
        <v>322</v>
      </c>
      <c r="AH29" s="226" t="s">
        <v>322</v>
      </c>
      <c r="AI29" s="225">
        <v>41703</v>
      </c>
      <c r="AJ29" s="228">
        <v>1100</v>
      </c>
      <c r="AK29" s="250"/>
      <c r="AM29" s="113" t="s">
        <v>210</v>
      </c>
      <c r="AN29" s="211" t="s">
        <v>345</v>
      </c>
      <c r="AO29" s="171"/>
      <c r="AP29" s="171"/>
      <c r="AQ29" s="171"/>
      <c r="AR29" s="171"/>
      <c r="AS29" s="207" t="s">
        <v>312</v>
      </c>
      <c r="AT29" s="45" t="s">
        <v>322</v>
      </c>
      <c r="AU29" s="226" t="s">
        <v>322</v>
      </c>
      <c r="AV29" s="225">
        <v>41703</v>
      </c>
      <c r="AW29" s="228">
        <v>1100</v>
      </c>
    </row>
    <row r="30" spans="1:49" ht="13.5">
      <c r="A30" s="144" t="s">
        <v>411</v>
      </c>
      <c r="B30" s="144">
        <v>29</v>
      </c>
      <c r="C30" s="144">
        <v>4</v>
      </c>
      <c r="D30" s="144">
        <v>44</v>
      </c>
      <c r="E30" s="145">
        <v>4</v>
      </c>
      <c r="G30" s="144"/>
      <c r="H30" s="144"/>
      <c r="I30" s="144"/>
      <c r="J30" s="144"/>
      <c r="K30" s="144"/>
      <c r="M30" s="187" t="s">
        <v>399</v>
      </c>
      <c r="N30" s="187" t="s">
        <v>400</v>
      </c>
      <c r="O30" s="187" t="s">
        <v>401</v>
      </c>
      <c r="P30" s="187" t="s">
        <v>414</v>
      </c>
      <c r="Q30" s="187" t="s">
        <v>195</v>
      </c>
      <c r="T30" s="187" t="s">
        <v>399</v>
      </c>
      <c r="U30" s="187" t="s">
        <v>400</v>
      </c>
      <c r="V30" s="187" t="s">
        <v>401</v>
      </c>
      <c r="W30" s="187" t="s">
        <v>414</v>
      </c>
      <c r="X30" s="187" t="s">
        <v>195</v>
      </c>
      <c r="Z30" s="146" t="s">
        <v>399</v>
      </c>
      <c r="AA30" s="146" t="s">
        <v>120</v>
      </c>
      <c r="AB30" s="146" t="s">
        <v>121</v>
      </c>
      <c r="AC30" s="146" t="s">
        <v>414</v>
      </c>
      <c r="AD30" s="146" t="s">
        <v>195</v>
      </c>
      <c r="AE30" s="146" t="s">
        <v>309</v>
      </c>
      <c r="AF30" s="207"/>
      <c r="AH30" s="226"/>
      <c r="AJ30" s="226"/>
      <c r="AK30" s="248"/>
      <c r="AM30" s="146" t="s">
        <v>399</v>
      </c>
      <c r="AN30" s="146" t="s">
        <v>120</v>
      </c>
      <c r="AO30" s="146" t="s">
        <v>121</v>
      </c>
      <c r="AP30" s="146" t="s">
        <v>414</v>
      </c>
      <c r="AQ30" s="146" t="s">
        <v>195</v>
      </c>
      <c r="AR30" s="146" t="s">
        <v>309</v>
      </c>
      <c r="AS30" s="207"/>
      <c r="AT30" s="45"/>
      <c r="AU30" s="226"/>
      <c r="AV30" s="45"/>
      <c r="AW30" s="226"/>
    </row>
    <row r="31" spans="7:49" ht="15" thickBot="1">
      <c r="G31" s="112" t="s">
        <v>211</v>
      </c>
      <c r="H31" s="171"/>
      <c r="I31" s="171"/>
      <c r="J31" s="171"/>
      <c r="K31" s="171"/>
      <c r="M31" s="189" t="s">
        <v>402</v>
      </c>
      <c r="N31" s="189">
        <v>28</v>
      </c>
      <c r="O31" s="189">
        <v>3</v>
      </c>
      <c r="P31" s="189">
        <v>5</v>
      </c>
      <c r="Q31" s="187">
        <v>5</v>
      </c>
      <c r="T31" s="189" t="s">
        <v>403</v>
      </c>
      <c r="U31" s="189">
        <v>3</v>
      </c>
      <c r="V31" s="189">
        <v>9</v>
      </c>
      <c r="W31" s="189">
        <v>5</v>
      </c>
      <c r="X31" s="187">
        <v>5</v>
      </c>
      <c r="Z31" s="208" t="s">
        <v>402</v>
      </c>
      <c r="AA31" s="208">
        <v>27</v>
      </c>
      <c r="AB31" s="208">
        <v>2</v>
      </c>
      <c r="AC31" s="208">
        <v>5</v>
      </c>
      <c r="AD31" s="208">
        <v>4</v>
      </c>
      <c r="AE31" s="208">
        <v>2014</v>
      </c>
      <c r="AF31" s="207"/>
      <c r="AH31" s="226"/>
      <c r="AJ31" s="226"/>
      <c r="AK31" s="248"/>
      <c r="AM31" s="193" t="s">
        <v>405</v>
      </c>
      <c r="AN31" s="193">
        <v>13</v>
      </c>
      <c r="AO31" s="193">
        <v>19</v>
      </c>
      <c r="AP31" s="193">
        <v>15</v>
      </c>
      <c r="AQ31" s="252">
        <v>4</v>
      </c>
      <c r="AR31" s="252">
        <v>2015</v>
      </c>
      <c r="AS31" s="207"/>
      <c r="AT31" s="45"/>
      <c r="AU31" s="226"/>
      <c r="AV31" s="45"/>
      <c r="AW31" s="226"/>
    </row>
    <row r="32" spans="1:49" ht="15" thickBot="1">
      <c r="A32" s="112" t="s">
        <v>211</v>
      </c>
      <c r="B32" s="95"/>
      <c r="C32" s="95"/>
      <c r="D32" s="95"/>
      <c r="E32" s="95"/>
      <c r="G32" s="146" t="s">
        <v>399</v>
      </c>
      <c r="H32" s="146" t="s">
        <v>400</v>
      </c>
      <c r="I32" s="146" t="s">
        <v>401</v>
      </c>
      <c r="J32" s="146" t="s">
        <v>414</v>
      </c>
      <c r="K32" s="146" t="s">
        <v>195</v>
      </c>
      <c r="M32" s="189" t="s">
        <v>405</v>
      </c>
      <c r="N32" s="189">
        <v>22</v>
      </c>
      <c r="O32" s="189">
        <v>28</v>
      </c>
      <c r="P32" s="189">
        <v>17</v>
      </c>
      <c r="Q32" s="187">
        <v>5</v>
      </c>
      <c r="R32" t="s">
        <v>292</v>
      </c>
      <c r="T32" s="193"/>
      <c r="U32" s="193"/>
      <c r="V32" s="193"/>
      <c r="W32" s="193"/>
      <c r="X32" s="193"/>
      <c r="Z32" s="208" t="s">
        <v>405</v>
      </c>
      <c r="AA32" s="208">
        <v>14</v>
      </c>
      <c r="AB32" s="208">
        <v>20</v>
      </c>
      <c r="AC32" s="208">
        <v>16</v>
      </c>
      <c r="AD32" s="208">
        <v>4</v>
      </c>
      <c r="AE32" s="208">
        <v>2014</v>
      </c>
      <c r="AF32" s="207"/>
      <c r="AH32" s="226"/>
      <c r="AJ32" s="226"/>
      <c r="AK32" s="248"/>
      <c r="AM32" s="193" t="s">
        <v>409</v>
      </c>
      <c r="AN32" s="193">
        <v>17</v>
      </c>
      <c r="AO32" s="193">
        <v>23</v>
      </c>
      <c r="AP32" s="193">
        <v>33</v>
      </c>
      <c r="AQ32" s="252">
        <v>4</v>
      </c>
      <c r="AR32" s="252">
        <v>2015</v>
      </c>
      <c r="AS32" s="207"/>
      <c r="AT32" s="45"/>
      <c r="AU32" s="226"/>
      <c r="AV32" s="45"/>
      <c r="AW32" s="226"/>
    </row>
    <row r="33" spans="1:49" ht="13.5">
      <c r="A33" s="21" t="s">
        <v>399</v>
      </c>
      <c r="B33" s="21" t="s">
        <v>400</v>
      </c>
      <c r="C33" s="21" t="s">
        <v>401</v>
      </c>
      <c r="D33" s="21" t="s">
        <v>414</v>
      </c>
      <c r="E33" s="21" t="s">
        <v>415</v>
      </c>
      <c r="G33" s="144" t="s">
        <v>402</v>
      </c>
      <c r="H33" s="144">
        <v>30</v>
      </c>
      <c r="I33" s="144">
        <v>5</v>
      </c>
      <c r="J33" s="144">
        <v>5</v>
      </c>
      <c r="K33" s="145">
        <v>5</v>
      </c>
      <c r="M33" s="189" t="s">
        <v>409</v>
      </c>
      <c r="N33" s="189">
        <v>12</v>
      </c>
      <c r="O33" s="189">
        <v>18</v>
      </c>
      <c r="P33" s="189">
        <v>33</v>
      </c>
      <c r="Q33" s="187">
        <v>5</v>
      </c>
      <c r="T33" s="193"/>
      <c r="U33" s="193"/>
      <c r="V33" s="193"/>
      <c r="W33" s="193"/>
      <c r="X33" s="193"/>
      <c r="Z33" s="208" t="s">
        <v>409</v>
      </c>
      <c r="AA33" s="208">
        <v>4</v>
      </c>
      <c r="AB33" s="208">
        <v>10</v>
      </c>
      <c r="AC33" s="208">
        <v>32</v>
      </c>
      <c r="AD33" s="208">
        <v>4</v>
      </c>
      <c r="AE33" s="208">
        <v>2014</v>
      </c>
      <c r="AF33" s="207"/>
      <c r="AH33" s="226"/>
      <c r="AJ33" s="226"/>
      <c r="AK33" s="248"/>
      <c r="AM33" s="193" t="s">
        <v>412</v>
      </c>
      <c r="AN33" s="193">
        <v>9</v>
      </c>
      <c r="AO33" s="193">
        <v>15</v>
      </c>
      <c r="AP33" s="193">
        <v>45</v>
      </c>
      <c r="AQ33" s="252">
        <v>4</v>
      </c>
      <c r="AR33" s="252">
        <v>2015</v>
      </c>
      <c r="AS33" s="207"/>
      <c r="AT33" s="45"/>
      <c r="AU33" s="226"/>
      <c r="AV33" s="45"/>
      <c r="AW33" s="226"/>
    </row>
    <row r="34" spans="1:49" ht="13.5">
      <c r="A34" s="144" t="s">
        <v>402</v>
      </c>
      <c r="B34" s="144">
        <v>30</v>
      </c>
      <c r="C34" s="144">
        <v>5</v>
      </c>
      <c r="D34" s="144">
        <v>5</v>
      </c>
      <c r="E34" s="145">
        <v>5</v>
      </c>
      <c r="G34" s="144" t="s">
        <v>405</v>
      </c>
      <c r="H34" s="144">
        <v>23</v>
      </c>
      <c r="I34" s="144">
        <v>29</v>
      </c>
      <c r="J34" s="144">
        <v>17</v>
      </c>
      <c r="K34" s="145">
        <v>5</v>
      </c>
      <c r="M34" s="189" t="s">
        <v>412</v>
      </c>
      <c r="N34" s="189">
        <v>18</v>
      </c>
      <c r="O34" s="189">
        <v>24</v>
      </c>
      <c r="P34" s="189">
        <v>47</v>
      </c>
      <c r="Q34" s="187">
        <v>5</v>
      </c>
      <c r="T34" s="189"/>
      <c r="U34" s="189"/>
      <c r="V34" s="189"/>
      <c r="W34" s="189"/>
      <c r="X34" s="189"/>
      <c r="Z34" s="208" t="s">
        <v>412</v>
      </c>
      <c r="AA34" s="208">
        <v>10</v>
      </c>
      <c r="AB34" s="208">
        <v>16</v>
      </c>
      <c r="AC34" s="208">
        <v>46</v>
      </c>
      <c r="AD34" s="208">
        <v>4</v>
      </c>
      <c r="AE34" s="208">
        <v>2014</v>
      </c>
      <c r="AF34" s="207"/>
      <c r="AH34" s="226"/>
      <c r="AJ34" s="226"/>
      <c r="AK34" s="248"/>
      <c r="AM34" s="193" t="s">
        <v>259</v>
      </c>
      <c r="AN34" s="193">
        <v>25</v>
      </c>
      <c r="AO34" s="193">
        <v>31</v>
      </c>
      <c r="AP34" s="193">
        <v>4</v>
      </c>
      <c r="AQ34" s="252">
        <v>4</v>
      </c>
      <c r="AR34" s="252">
        <v>2016</v>
      </c>
      <c r="AS34" s="207"/>
      <c r="AT34" s="45"/>
      <c r="AU34" s="226"/>
      <c r="AV34" s="45"/>
      <c r="AW34" s="226"/>
    </row>
    <row r="35" spans="1:49" ht="15" thickBot="1">
      <c r="A35" s="144" t="s">
        <v>405</v>
      </c>
      <c r="B35" s="144">
        <v>30</v>
      </c>
      <c r="C35" s="144">
        <v>6</v>
      </c>
      <c r="D35" s="144">
        <v>18</v>
      </c>
      <c r="E35" s="145">
        <v>5</v>
      </c>
      <c r="G35" s="144" t="s">
        <v>409</v>
      </c>
      <c r="H35" s="144">
        <v>13</v>
      </c>
      <c r="I35" s="144">
        <v>19</v>
      </c>
      <c r="J35" s="144">
        <v>33</v>
      </c>
      <c r="K35" s="145">
        <v>5</v>
      </c>
      <c r="M35" s="112" t="s">
        <v>212</v>
      </c>
      <c r="N35" s="186" t="s">
        <v>46</v>
      </c>
      <c r="O35" s="171"/>
      <c r="P35" s="171"/>
      <c r="Q35" s="171"/>
      <c r="T35" s="112" t="s">
        <v>212</v>
      </c>
      <c r="U35" s="186" t="s">
        <v>46</v>
      </c>
      <c r="V35" s="171"/>
      <c r="W35" s="171"/>
      <c r="X35" s="171"/>
      <c r="Z35" s="208" t="s">
        <v>259</v>
      </c>
      <c r="AA35" s="208">
        <v>26</v>
      </c>
      <c r="AB35" s="208">
        <v>1</v>
      </c>
      <c r="AC35" s="208">
        <v>5</v>
      </c>
      <c r="AD35" s="208">
        <v>4</v>
      </c>
      <c r="AE35" s="208">
        <v>2015</v>
      </c>
      <c r="AF35" s="207"/>
      <c r="AH35" s="226"/>
      <c r="AJ35" s="226"/>
      <c r="AK35" s="248"/>
      <c r="AM35" s="208"/>
      <c r="AN35" s="208"/>
      <c r="AO35" s="208"/>
      <c r="AP35" s="208"/>
      <c r="AQ35" s="208"/>
      <c r="AR35" s="208"/>
      <c r="AS35" s="207"/>
      <c r="AT35" s="45"/>
      <c r="AU35" s="226"/>
      <c r="AV35" s="45"/>
      <c r="AW35" s="226"/>
    </row>
    <row r="36" spans="1:49" ht="13.5">
      <c r="A36" s="144" t="s">
        <v>409</v>
      </c>
      <c r="B36" s="144">
        <v>13</v>
      </c>
      <c r="C36" s="144">
        <v>19</v>
      </c>
      <c r="D36" s="144">
        <v>33</v>
      </c>
      <c r="E36" s="145">
        <v>5</v>
      </c>
      <c r="G36" s="144" t="s">
        <v>412</v>
      </c>
      <c r="H36" s="144">
        <v>12</v>
      </c>
      <c r="I36" s="144">
        <v>18</v>
      </c>
      <c r="J36" s="144">
        <v>46</v>
      </c>
      <c r="K36" s="145">
        <v>5</v>
      </c>
      <c r="M36" s="187" t="s">
        <v>399</v>
      </c>
      <c r="N36" s="187" t="s">
        <v>400</v>
      </c>
      <c r="O36" s="187" t="s">
        <v>401</v>
      </c>
      <c r="P36" s="187" t="s">
        <v>414</v>
      </c>
      <c r="Q36" s="187" t="s">
        <v>195</v>
      </c>
      <c r="T36" s="187" t="s">
        <v>399</v>
      </c>
      <c r="U36" s="187" t="s">
        <v>400</v>
      </c>
      <c r="V36" s="187" t="s">
        <v>401</v>
      </c>
      <c r="W36" s="187" t="s">
        <v>414</v>
      </c>
      <c r="X36" s="187" t="s">
        <v>195</v>
      </c>
      <c r="Z36" s="144"/>
      <c r="AA36" s="144"/>
      <c r="AB36" s="144"/>
      <c r="AC36" s="144"/>
      <c r="AD36" s="144"/>
      <c r="AE36" s="144"/>
      <c r="AF36" s="207"/>
      <c r="AH36" s="226"/>
      <c r="AJ36" s="226"/>
      <c r="AK36" s="248"/>
      <c r="AM36" s="144"/>
      <c r="AN36" s="144"/>
      <c r="AO36" s="144"/>
      <c r="AP36" s="144"/>
      <c r="AQ36" s="144"/>
      <c r="AR36" s="144"/>
      <c r="AS36" s="207"/>
      <c r="AT36" s="45"/>
      <c r="AU36" s="226"/>
      <c r="AV36" s="45"/>
      <c r="AW36" s="226"/>
    </row>
    <row r="37" spans="1:49" ht="15" thickBot="1">
      <c r="A37" s="144" t="s">
        <v>412</v>
      </c>
      <c r="B37" s="144">
        <v>12</v>
      </c>
      <c r="C37" s="144">
        <v>18</v>
      </c>
      <c r="D37" s="144">
        <v>46</v>
      </c>
      <c r="E37" s="145">
        <v>5</v>
      </c>
      <c r="G37" s="144"/>
      <c r="H37" s="144"/>
      <c r="I37" s="144"/>
      <c r="J37" s="144"/>
      <c r="K37" s="144"/>
      <c r="M37" s="189" t="s">
        <v>403</v>
      </c>
      <c r="N37" s="189">
        <v>4</v>
      </c>
      <c r="O37" s="189">
        <v>10</v>
      </c>
      <c r="P37" s="189">
        <v>6</v>
      </c>
      <c r="Q37" s="187">
        <v>6</v>
      </c>
      <c r="T37" s="189" t="s">
        <v>403</v>
      </c>
      <c r="U37" s="189">
        <v>10</v>
      </c>
      <c r="V37" s="189">
        <v>16</v>
      </c>
      <c r="W37" s="189">
        <v>6</v>
      </c>
      <c r="X37" s="187">
        <v>6</v>
      </c>
      <c r="Z37" s="113" t="s">
        <v>211</v>
      </c>
      <c r="AA37" s="211" t="s">
        <v>345</v>
      </c>
      <c r="AB37" s="171"/>
      <c r="AC37" s="171"/>
      <c r="AD37" s="171"/>
      <c r="AE37" s="171"/>
      <c r="AF37" s="207" t="s">
        <v>314</v>
      </c>
      <c r="AG37" s="45" t="s">
        <v>56</v>
      </c>
      <c r="AH37" s="226" t="s">
        <v>56</v>
      </c>
      <c r="AI37" s="225">
        <v>41703</v>
      </c>
      <c r="AJ37" s="227">
        <v>1100</v>
      </c>
      <c r="AK37" s="249"/>
      <c r="AM37" s="113" t="s">
        <v>211</v>
      </c>
      <c r="AN37" s="211" t="s">
        <v>345</v>
      </c>
      <c r="AO37" s="171"/>
      <c r="AP37" s="171"/>
      <c r="AQ37" s="171"/>
      <c r="AR37" s="171"/>
      <c r="AS37" s="207" t="s">
        <v>314</v>
      </c>
      <c r="AT37" s="45" t="s">
        <v>56</v>
      </c>
      <c r="AU37" s="226" t="s">
        <v>56</v>
      </c>
      <c r="AV37" s="225">
        <v>41703</v>
      </c>
      <c r="AW37" s="227">
        <v>1100</v>
      </c>
    </row>
    <row r="38" spans="7:49" ht="15" thickBot="1">
      <c r="G38" s="112" t="s">
        <v>212</v>
      </c>
      <c r="H38" s="171"/>
      <c r="I38" s="171"/>
      <c r="J38" s="171"/>
      <c r="K38" s="171"/>
      <c r="M38" s="189" t="s">
        <v>405</v>
      </c>
      <c r="N38" s="189">
        <v>29</v>
      </c>
      <c r="O38" s="189">
        <v>5</v>
      </c>
      <c r="P38" s="189">
        <v>18</v>
      </c>
      <c r="Q38" s="187">
        <v>6</v>
      </c>
      <c r="T38" s="193"/>
      <c r="U38" s="193"/>
      <c r="V38" s="193"/>
      <c r="W38" s="193"/>
      <c r="X38" s="193"/>
      <c r="Z38" s="146" t="s">
        <v>399</v>
      </c>
      <c r="AA38" s="146" t="s">
        <v>120</v>
      </c>
      <c r="AB38" s="146" t="s">
        <v>121</v>
      </c>
      <c r="AC38" s="146" t="s">
        <v>414</v>
      </c>
      <c r="AD38" s="146" t="s">
        <v>195</v>
      </c>
      <c r="AE38" s="146" t="s">
        <v>309</v>
      </c>
      <c r="AF38" s="207"/>
      <c r="AH38" s="226"/>
      <c r="AJ38" s="226"/>
      <c r="AK38" s="248"/>
      <c r="AM38" s="146" t="s">
        <v>399</v>
      </c>
      <c r="AN38" s="146" t="s">
        <v>120</v>
      </c>
      <c r="AO38" s="146" t="s">
        <v>121</v>
      </c>
      <c r="AP38" s="146" t="s">
        <v>414</v>
      </c>
      <c r="AQ38" s="146" t="s">
        <v>195</v>
      </c>
      <c r="AR38" s="146" t="s">
        <v>309</v>
      </c>
      <c r="AS38" s="207"/>
      <c r="AT38" s="45"/>
      <c r="AU38" s="226"/>
      <c r="AV38" s="45"/>
      <c r="AW38" s="226"/>
    </row>
    <row r="39" spans="1:49" ht="15" thickBot="1">
      <c r="A39" s="112" t="s">
        <v>212</v>
      </c>
      <c r="B39" s="95"/>
      <c r="C39" s="95"/>
      <c r="D39" s="95"/>
      <c r="E39" s="95"/>
      <c r="G39" s="146" t="s">
        <v>399</v>
      </c>
      <c r="H39" s="146" t="s">
        <v>400</v>
      </c>
      <c r="I39" s="146" t="s">
        <v>401</v>
      </c>
      <c r="J39" s="146" t="s">
        <v>414</v>
      </c>
      <c r="K39" s="146" t="s">
        <v>195</v>
      </c>
      <c r="M39" s="189" t="s">
        <v>409</v>
      </c>
      <c r="N39" s="189">
        <v>19</v>
      </c>
      <c r="O39" s="189">
        <v>25</v>
      </c>
      <c r="P39" s="189">
        <v>34</v>
      </c>
      <c r="Q39" s="187">
        <v>6</v>
      </c>
      <c r="R39" s="138" t="s">
        <v>276</v>
      </c>
      <c r="T39" s="193"/>
      <c r="U39" s="193"/>
      <c r="V39" s="193"/>
      <c r="W39" s="193"/>
      <c r="X39" s="193"/>
      <c r="Z39" s="208" t="s">
        <v>403</v>
      </c>
      <c r="AA39" s="208">
        <v>3</v>
      </c>
      <c r="AB39" s="208">
        <v>9</v>
      </c>
      <c r="AC39" s="208">
        <v>6</v>
      </c>
      <c r="AD39" s="208">
        <v>5</v>
      </c>
      <c r="AE39" s="208">
        <v>2014</v>
      </c>
      <c r="AF39" s="207"/>
      <c r="AH39" s="226"/>
      <c r="AJ39" s="226"/>
      <c r="AK39" s="248"/>
      <c r="AM39" s="193" t="s">
        <v>405</v>
      </c>
      <c r="AN39" s="193">
        <v>20</v>
      </c>
      <c r="AO39" s="193">
        <v>26</v>
      </c>
      <c r="AP39" s="193">
        <v>16</v>
      </c>
      <c r="AQ39" s="252">
        <v>5</v>
      </c>
      <c r="AR39" s="252">
        <v>2015</v>
      </c>
      <c r="AS39" s="207"/>
      <c r="AT39" s="45"/>
      <c r="AU39" s="226"/>
      <c r="AV39" s="45"/>
      <c r="AW39" s="226"/>
    </row>
    <row r="40" spans="1:49" ht="13.5">
      <c r="A40" s="21" t="s">
        <v>399</v>
      </c>
      <c r="B40" s="21" t="s">
        <v>400</v>
      </c>
      <c r="C40" s="21" t="s">
        <v>401</v>
      </c>
      <c r="D40" s="21" t="s">
        <v>414</v>
      </c>
      <c r="E40" s="21" t="s">
        <v>415</v>
      </c>
      <c r="G40" s="144" t="s">
        <v>403</v>
      </c>
      <c r="H40" s="144">
        <v>13</v>
      </c>
      <c r="I40" s="144">
        <v>19</v>
      </c>
      <c r="J40" s="144">
        <v>7</v>
      </c>
      <c r="K40" s="145">
        <v>6</v>
      </c>
      <c r="M40" s="189" t="s">
        <v>412</v>
      </c>
      <c r="N40" s="189">
        <v>25</v>
      </c>
      <c r="O40" s="189">
        <v>1</v>
      </c>
      <c r="P40" s="189">
        <v>48</v>
      </c>
      <c r="Q40" s="187">
        <v>6</v>
      </c>
      <c r="T40" s="193"/>
      <c r="U40" s="193"/>
      <c r="V40" s="193"/>
      <c r="W40" s="193"/>
      <c r="X40" s="193"/>
      <c r="Z40" s="208" t="s">
        <v>405</v>
      </c>
      <c r="AA40" s="208">
        <v>21</v>
      </c>
      <c r="AB40" s="208">
        <v>27</v>
      </c>
      <c r="AC40" s="208">
        <v>17</v>
      </c>
      <c r="AD40" s="208">
        <v>5</v>
      </c>
      <c r="AE40" s="208">
        <v>2014</v>
      </c>
      <c r="AF40" s="207"/>
      <c r="AH40" s="226"/>
      <c r="AJ40" s="226"/>
      <c r="AK40" s="248"/>
      <c r="AM40" s="193" t="s">
        <v>409</v>
      </c>
      <c r="AN40" s="193">
        <v>24</v>
      </c>
      <c r="AO40" s="193">
        <v>30</v>
      </c>
      <c r="AP40" s="193">
        <v>34</v>
      </c>
      <c r="AQ40" s="252">
        <v>5</v>
      </c>
      <c r="AR40" s="252">
        <v>2015</v>
      </c>
      <c r="AS40" s="207"/>
      <c r="AT40" s="45"/>
      <c r="AU40" s="226"/>
      <c r="AV40" s="45"/>
      <c r="AW40" s="226"/>
    </row>
    <row r="41" spans="1:49" ht="15" thickBot="1">
      <c r="A41" s="144" t="s">
        <v>403</v>
      </c>
      <c r="B41" s="144">
        <v>13</v>
      </c>
      <c r="C41" s="144">
        <v>19</v>
      </c>
      <c r="D41" s="144">
        <v>7</v>
      </c>
      <c r="E41" s="145">
        <v>6</v>
      </c>
      <c r="G41" s="144" t="s">
        <v>405</v>
      </c>
      <c r="H41" s="144">
        <v>30</v>
      </c>
      <c r="I41" s="144">
        <v>6</v>
      </c>
      <c r="J41" s="144">
        <v>18</v>
      </c>
      <c r="K41" s="145">
        <v>6</v>
      </c>
      <c r="M41" s="112" t="s">
        <v>213</v>
      </c>
      <c r="N41" s="186" t="s">
        <v>46</v>
      </c>
      <c r="O41" s="171"/>
      <c r="P41" s="171"/>
      <c r="Q41" s="171"/>
      <c r="T41" s="112" t="s">
        <v>213</v>
      </c>
      <c r="U41" s="186" t="s">
        <v>46</v>
      </c>
      <c r="V41" s="171"/>
      <c r="W41" s="171"/>
      <c r="X41" s="171"/>
      <c r="Z41" s="208" t="s">
        <v>409</v>
      </c>
      <c r="AA41" s="208">
        <v>18</v>
      </c>
      <c r="AB41" s="208">
        <v>24</v>
      </c>
      <c r="AC41" s="208">
        <v>34</v>
      </c>
      <c r="AD41" s="208">
        <v>5</v>
      </c>
      <c r="AE41" s="208">
        <v>2014</v>
      </c>
      <c r="AF41" s="207"/>
      <c r="AH41" s="226"/>
      <c r="AJ41" s="226"/>
      <c r="AK41" s="248"/>
      <c r="AM41" s="193" t="s">
        <v>412</v>
      </c>
      <c r="AN41" s="193">
        <v>16</v>
      </c>
      <c r="AO41" s="193">
        <v>22</v>
      </c>
      <c r="AP41" s="193">
        <v>46</v>
      </c>
      <c r="AQ41" s="252">
        <v>5</v>
      </c>
      <c r="AR41" s="252">
        <v>2015</v>
      </c>
      <c r="AS41" s="207"/>
      <c r="AT41" s="45"/>
      <c r="AU41" s="226"/>
      <c r="AV41" s="45"/>
      <c r="AW41" s="226"/>
    </row>
    <row r="42" spans="1:49" ht="13.5">
      <c r="A42" s="144" t="s">
        <v>406</v>
      </c>
      <c r="B42" s="144">
        <v>7</v>
      </c>
      <c r="C42" s="144">
        <v>13</v>
      </c>
      <c r="D42" s="144">
        <v>19</v>
      </c>
      <c r="E42" s="145">
        <v>6</v>
      </c>
      <c r="G42" s="144" t="s">
        <v>409</v>
      </c>
      <c r="H42" s="144">
        <v>20</v>
      </c>
      <c r="I42" s="144">
        <v>26</v>
      </c>
      <c r="J42" s="144">
        <v>34</v>
      </c>
      <c r="K42" s="145">
        <v>6</v>
      </c>
      <c r="M42" s="187" t="s">
        <v>399</v>
      </c>
      <c r="N42" s="187" t="s">
        <v>400</v>
      </c>
      <c r="O42" s="187" t="s">
        <v>401</v>
      </c>
      <c r="P42" s="187" t="s">
        <v>414</v>
      </c>
      <c r="Q42" s="187" t="s">
        <v>195</v>
      </c>
      <c r="T42" s="187" t="s">
        <v>399</v>
      </c>
      <c r="U42" s="187" t="s">
        <v>400</v>
      </c>
      <c r="V42" s="187" t="s">
        <v>401</v>
      </c>
      <c r="W42" s="187" t="s">
        <v>414</v>
      </c>
      <c r="X42" s="187" t="s">
        <v>195</v>
      </c>
      <c r="Z42" s="208" t="s">
        <v>412</v>
      </c>
      <c r="AA42" s="208">
        <v>17</v>
      </c>
      <c r="AB42" s="208">
        <v>23</v>
      </c>
      <c r="AC42" s="208">
        <v>47</v>
      </c>
      <c r="AD42" s="208">
        <v>5</v>
      </c>
      <c r="AE42" s="208">
        <v>2014</v>
      </c>
      <c r="AF42" s="207"/>
      <c r="AH42" s="226"/>
      <c r="AJ42" s="226"/>
      <c r="AK42" s="248"/>
      <c r="AM42" s="193" t="s">
        <v>157</v>
      </c>
      <c r="AN42" s="193">
        <v>1</v>
      </c>
      <c r="AO42" s="193">
        <v>7</v>
      </c>
      <c r="AP42" s="193">
        <v>5</v>
      </c>
      <c r="AQ42" s="252">
        <v>5</v>
      </c>
      <c r="AR42" s="252">
        <v>2016</v>
      </c>
      <c r="AS42" s="207"/>
      <c r="AT42" s="45"/>
      <c r="AU42" s="226"/>
      <c r="AV42" s="45"/>
      <c r="AW42" s="226"/>
    </row>
    <row r="43" spans="1:49" ht="13.5">
      <c r="A43" s="144" t="s">
        <v>409</v>
      </c>
      <c r="B43" s="144">
        <v>20</v>
      </c>
      <c r="C43" s="144">
        <v>26</v>
      </c>
      <c r="D43" s="144">
        <v>34</v>
      </c>
      <c r="E43" s="145">
        <v>6</v>
      </c>
      <c r="G43" s="144" t="s">
        <v>412</v>
      </c>
      <c r="H43" s="144">
        <v>19</v>
      </c>
      <c r="I43" s="144">
        <v>25</v>
      </c>
      <c r="J43" s="144">
        <v>47</v>
      </c>
      <c r="K43" s="145">
        <v>6</v>
      </c>
      <c r="M43" s="189" t="s">
        <v>403</v>
      </c>
      <c r="N43" s="189">
        <v>11</v>
      </c>
      <c r="O43" s="189">
        <v>17</v>
      </c>
      <c r="P43" s="189">
        <v>7</v>
      </c>
      <c r="Q43" s="187">
        <v>7</v>
      </c>
      <c r="T43" s="189" t="s">
        <v>403</v>
      </c>
      <c r="U43" s="189">
        <v>17</v>
      </c>
      <c r="V43" s="189">
        <v>23</v>
      </c>
      <c r="W43" s="189">
        <v>7</v>
      </c>
      <c r="X43" s="187">
        <v>7</v>
      </c>
      <c r="Z43" s="208" t="s">
        <v>157</v>
      </c>
      <c r="AA43" s="208">
        <v>2</v>
      </c>
      <c r="AB43" s="208">
        <v>8</v>
      </c>
      <c r="AC43" s="208">
        <v>6</v>
      </c>
      <c r="AD43" s="208">
        <v>5</v>
      </c>
      <c r="AE43" s="208">
        <v>2015</v>
      </c>
      <c r="AF43" s="207"/>
      <c r="AH43" s="226"/>
      <c r="AJ43" s="226"/>
      <c r="AK43" s="248"/>
      <c r="AM43" s="208"/>
      <c r="AN43" s="208"/>
      <c r="AO43" s="208"/>
      <c r="AP43" s="208"/>
      <c r="AQ43" s="208"/>
      <c r="AR43" s="208"/>
      <c r="AS43" s="207"/>
      <c r="AT43" s="45"/>
      <c r="AU43" s="226"/>
      <c r="AV43" s="45"/>
      <c r="AW43" s="226"/>
    </row>
    <row r="44" spans="1:49" ht="13.5">
      <c r="A44" s="144" t="s">
        <v>412</v>
      </c>
      <c r="B44" s="144">
        <v>19</v>
      </c>
      <c r="C44" s="144">
        <v>25</v>
      </c>
      <c r="D44" s="144">
        <v>47</v>
      </c>
      <c r="E44" s="145">
        <v>6</v>
      </c>
      <c r="G44" s="144"/>
      <c r="H44" s="144"/>
      <c r="I44" s="144"/>
      <c r="J44" s="144"/>
      <c r="K44" s="144"/>
      <c r="M44" s="189" t="s">
        <v>406</v>
      </c>
      <c r="N44" s="189">
        <v>6</v>
      </c>
      <c r="O44" s="189">
        <v>12</v>
      </c>
      <c r="P44" s="189">
        <v>19</v>
      </c>
      <c r="Q44" s="187">
        <v>7</v>
      </c>
      <c r="T44" s="189"/>
      <c r="U44" s="189"/>
      <c r="V44" s="189"/>
      <c r="W44" s="189"/>
      <c r="X44" s="187"/>
      <c r="Z44" s="144"/>
      <c r="AA44" s="144"/>
      <c r="AB44" s="144"/>
      <c r="AC44" s="144"/>
      <c r="AD44" s="144"/>
      <c r="AE44" s="144"/>
      <c r="AF44" s="207"/>
      <c r="AH44" s="226"/>
      <c r="AJ44" s="226"/>
      <c r="AK44" s="248"/>
      <c r="AM44" s="144"/>
      <c r="AN44" s="144"/>
      <c r="AO44" s="144"/>
      <c r="AP44" s="144"/>
      <c r="AQ44" s="144"/>
      <c r="AR44" s="144"/>
      <c r="AS44" s="207"/>
      <c r="AT44" s="45"/>
      <c r="AU44" s="226"/>
      <c r="AV44" s="45"/>
      <c r="AW44" s="226"/>
    </row>
    <row r="45" spans="7:49" ht="15" thickBot="1">
      <c r="G45" s="112" t="s">
        <v>213</v>
      </c>
      <c r="H45" s="171"/>
      <c r="I45" s="171"/>
      <c r="J45" s="171"/>
      <c r="K45" s="171"/>
      <c r="M45" s="189" t="s">
        <v>410</v>
      </c>
      <c r="N45" s="189">
        <v>9</v>
      </c>
      <c r="O45" s="189">
        <v>15</v>
      </c>
      <c r="P45" s="189">
        <v>37</v>
      </c>
      <c r="Q45" s="187">
        <v>7</v>
      </c>
      <c r="T45" s="193"/>
      <c r="U45" s="193"/>
      <c r="V45" s="193"/>
      <c r="W45" s="193"/>
      <c r="X45" s="193"/>
      <c r="Z45" s="113" t="s">
        <v>212</v>
      </c>
      <c r="AA45" s="211" t="s">
        <v>345</v>
      </c>
      <c r="AB45" s="171"/>
      <c r="AC45" s="171"/>
      <c r="AD45" s="171"/>
      <c r="AE45" s="171"/>
      <c r="AF45" s="207" t="s">
        <v>167</v>
      </c>
      <c r="AG45" s="45" t="s">
        <v>328</v>
      </c>
      <c r="AH45" s="226" t="s">
        <v>57</v>
      </c>
      <c r="AJ45" s="226"/>
      <c r="AK45" s="248"/>
      <c r="AM45" s="113" t="s">
        <v>212</v>
      </c>
      <c r="AN45" s="211" t="s">
        <v>345</v>
      </c>
      <c r="AO45" s="171"/>
      <c r="AP45" s="171"/>
      <c r="AQ45" s="171"/>
      <c r="AR45" s="171"/>
      <c r="AS45" s="207" t="s">
        <v>167</v>
      </c>
      <c r="AT45" s="45" t="s">
        <v>328</v>
      </c>
      <c r="AU45" s="226" t="s">
        <v>37</v>
      </c>
      <c r="AV45" s="45"/>
      <c r="AW45" s="226"/>
    </row>
    <row r="46" spans="1:49" ht="15" thickBot="1">
      <c r="A46" s="112" t="s">
        <v>213</v>
      </c>
      <c r="B46" s="95"/>
      <c r="C46" s="95"/>
      <c r="D46" s="95"/>
      <c r="E46" s="95"/>
      <c r="G46" s="146" t="s">
        <v>399</v>
      </c>
      <c r="H46" s="146" t="s">
        <v>400</v>
      </c>
      <c r="I46" s="146" t="s">
        <v>401</v>
      </c>
      <c r="J46" s="146" t="s">
        <v>414</v>
      </c>
      <c r="K46" s="146" t="s">
        <v>195</v>
      </c>
      <c r="M46" s="189" t="s">
        <v>413</v>
      </c>
      <c r="N46" s="189">
        <v>2</v>
      </c>
      <c r="O46" s="189">
        <v>8</v>
      </c>
      <c r="P46" s="189">
        <v>49</v>
      </c>
      <c r="Q46" s="187">
        <v>7</v>
      </c>
      <c r="R46" s="138" t="s">
        <v>276</v>
      </c>
      <c r="T46" s="193"/>
      <c r="U46" s="193"/>
      <c r="V46" s="193"/>
      <c r="W46" s="193"/>
      <c r="X46" s="193"/>
      <c r="Z46" s="146" t="s">
        <v>399</v>
      </c>
      <c r="AA46" s="146" t="s">
        <v>120</v>
      </c>
      <c r="AB46" s="146" t="s">
        <v>121</v>
      </c>
      <c r="AC46" s="146" t="s">
        <v>414</v>
      </c>
      <c r="AD46" s="146" t="s">
        <v>195</v>
      </c>
      <c r="AE46" s="146" t="s">
        <v>309</v>
      </c>
      <c r="AH46" s="226"/>
      <c r="AJ46" s="226"/>
      <c r="AK46" s="248"/>
      <c r="AM46" s="146" t="s">
        <v>399</v>
      </c>
      <c r="AN46" s="146" t="s">
        <v>120</v>
      </c>
      <c r="AO46" s="146" t="s">
        <v>121</v>
      </c>
      <c r="AP46" s="146" t="s">
        <v>414</v>
      </c>
      <c r="AQ46" s="146" t="s">
        <v>195</v>
      </c>
      <c r="AR46" s="146" t="s">
        <v>309</v>
      </c>
      <c r="AT46" s="45"/>
      <c r="AU46" s="226"/>
      <c r="AV46" s="45"/>
      <c r="AW46" s="226"/>
    </row>
    <row r="47" spans="1:49" ht="15" thickBot="1">
      <c r="A47" s="21" t="s">
        <v>399</v>
      </c>
      <c r="B47" s="21" t="s">
        <v>400</v>
      </c>
      <c r="C47" s="21" t="s">
        <v>401</v>
      </c>
      <c r="D47" s="21" t="s">
        <v>414</v>
      </c>
      <c r="E47" s="21" t="s">
        <v>415</v>
      </c>
      <c r="G47" s="144" t="s">
        <v>403</v>
      </c>
      <c r="H47" s="144">
        <v>20</v>
      </c>
      <c r="I47" s="144">
        <v>26</v>
      </c>
      <c r="J47" s="144">
        <v>8</v>
      </c>
      <c r="K47" s="145">
        <v>7</v>
      </c>
      <c r="M47" s="112" t="s">
        <v>214</v>
      </c>
      <c r="N47" s="185" t="s">
        <v>345</v>
      </c>
      <c r="O47" s="171"/>
      <c r="P47" s="171"/>
      <c r="Q47" s="171"/>
      <c r="T47" s="112" t="s">
        <v>214</v>
      </c>
      <c r="U47" s="185" t="s">
        <v>345</v>
      </c>
      <c r="V47" s="171"/>
      <c r="W47" s="171"/>
      <c r="X47" s="171"/>
      <c r="Z47" s="208" t="s">
        <v>403</v>
      </c>
      <c r="AA47" s="208">
        <v>10</v>
      </c>
      <c r="AB47" s="208">
        <v>16</v>
      </c>
      <c r="AC47" s="208">
        <v>7</v>
      </c>
      <c r="AD47" s="208">
        <v>6</v>
      </c>
      <c r="AE47" s="208">
        <v>2014</v>
      </c>
      <c r="AF47" s="207"/>
      <c r="AH47" s="226"/>
      <c r="AJ47" s="226"/>
      <c r="AK47" s="248"/>
      <c r="AM47" s="193" t="s">
        <v>405</v>
      </c>
      <c r="AN47" s="193">
        <v>27</v>
      </c>
      <c r="AO47" s="193">
        <v>3</v>
      </c>
      <c r="AP47" s="193">
        <v>17</v>
      </c>
      <c r="AQ47" s="252">
        <v>6</v>
      </c>
      <c r="AR47" s="252">
        <v>2015</v>
      </c>
      <c r="AS47" s="207"/>
      <c r="AT47" s="45"/>
      <c r="AU47" s="226"/>
      <c r="AV47" s="45"/>
      <c r="AW47" s="226"/>
    </row>
    <row r="48" spans="1:49" ht="13.5">
      <c r="A48" s="144" t="s">
        <v>403</v>
      </c>
      <c r="B48" s="144">
        <v>20</v>
      </c>
      <c r="C48" s="144">
        <v>26</v>
      </c>
      <c r="D48" s="144">
        <v>8</v>
      </c>
      <c r="E48" s="145">
        <v>7</v>
      </c>
      <c r="G48" s="144" t="s">
        <v>406</v>
      </c>
      <c r="H48" s="144">
        <v>7</v>
      </c>
      <c r="I48" s="144">
        <v>13</v>
      </c>
      <c r="J48" s="144">
        <v>19</v>
      </c>
      <c r="K48" s="145">
        <v>7</v>
      </c>
      <c r="M48" s="187" t="s">
        <v>399</v>
      </c>
      <c r="N48" s="187" t="s">
        <v>400</v>
      </c>
      <c r="O48" s="187" t="s">
        <v>401</v>
      </c>
      <c r="P48" s="187" t="s">
        <v>414</v>
      </c>
      <c r="Q48" s="187" t="s">
        <v>195</v>
      </c>
      <c r="T48" s="187" t="s">
        <v>399</v>
      </c>
      <c r="U48" s="187" t="s">
        <v>400</v>
      </c>
      <c r="V48" s="187" t="s">
        <v>401</v>
      </c>
      <c r="W48" s="187" t="s">
        <v>414</v>
      </c>
      <c r="X48" s="187" t="s">
        <v>195</v>
      </c>
      <c r="Z48" s="208" t="s">
        <v>405</v>
      </c>
      <c r="AA48" s="208">
        <v>28</v>
      </c>
      <c r="AB48" s="208">
        <v>4</v>
      </c>
      <c r="AC48" s="208">
        <v>18</v>
      </c>
      <c r="AD48" s="208">
        <v>6</v>
      </c>
      <c r="AE48" s="208">
        <v>2014</v>
      </c>
      <c r="AF48" s="207"/>
      <c r="AH48" s="226"/>
      <c r="AJ48" s="226"/>
      <c r="AK48" s="248"/>
      <c r="AM48" s="193" t="s">
        <v>410</v>
      </c>
      <c r="AN48" s="193">
        <v>7</v>
      </c>
      <c r="AO48" s="193">
        <v>13</v>
      </c>
      <c r="AP48" s="193">
        <v>36</v>
      </c>
      <c r="AQ48" s="252">
        <v>6</v>
      </c>
      <c r="AR48" s="252">
        <v>2015</v>
      </c>
      <c r="AS48" s="207"/>
      <c r="AT48" s="45"/>
      <c r="AU48" s="226"/>
      <c r="AV48" s="45"/>
      <c r="AW48" s="226"/>
    </row>
    <row r="49" spans="1:49" ht="13.5">
      <c r="A49" s="144" t="s">
        <v>406</v>
      </c>
      <c r="B49" s="144">
        <v>14</v>
      </c>
      <c r="C49" s="144">
        <v>20</v>
      </c>
      <c r="D49" s="144">
        <v>20</v>
      </c>
      <c r="E49" s="145">
        <v>7</v>
      </c>
      <c r="G49" s="144" t="s">
        <v>410</v>
      </c>
      <c r="H49" s="144">
        <v>3</v>
      </c>
      <c r="I49" s="144">
        <v>9</v>
      </c>
      <c r="J49" s="144">
        <v>36</v>
      </c>
      <c r="K49" s="145">
        <v>7</v>
      </c>
      <c r="M49" s="190" t="s">
        <v>403</v>
      </c>
      <c r="N49" s="190">
        <v>25</v>
      </c>
      <c r="O49" s="190">
        <v>3</v>
      </c>
      <c r="P49" s="190">
        <v>8</v>
      </c>
      <c r="Q49" s="191">
        <v>8</v>
      </c>
      <c r="T49" s="189" t="s">
        <v>403</v>
      </c>
      <c r="U49" s="189">
        <v>24</v>
      </c>
      <c r="V49" s="189">
        <v>2</v>
      </c>
      <c r="W49" s="189">
        <v>8</v>
      </c>
      <c r="X49" s="187">
        <v>8</v>
      </c>
      <c r="Z49" s="208" t="s">
        <v>410</v>
      </c>
      <c r="AA49" s="208">
        <v>1</v>
      </c>
      <c r="AB49" s="208">
        <v>7</v>
      </c>
      <c r="AC49" s="208">
        <v>36</v>
      </c>
      <c r="AD49" s="208">
        <v>6</v>
      </c>
      <c r="AE49" s="208">
        <v>2014</v>
      </c>
      <c r="AF49" s="207"/>
      <c r="AH49" s="226"/>
      <c r="AJ49" s="226"/>
      <c r="AK49" s="248"/>
      <c r="AM49" s="193" t="s">
        <v>412</v>
      </c>
      <c r="AN49" s="193">
        <v>23</v>
      </c>
      <c r="AO49" s="193">
        <v>29</v>
      </c>
      <c r="AP49" s="193">
        <v>47</v>
      </c>
      <c r="AQ49" s="252">
        <v>6</v>
      </c>
      <c r="AR49" s="252">
        <v>2015</v>
      </c>
      <c r="AS49" s="207"/>
      <c r="AT49" s="45"/>
      <c r="AU49" s="226"/>
      <c r="AV49" s="45"/>
      <c r="AW49" s="226"/>
    </row>
    <row r="50" spans="1:49" ht="13.5">
      <c r="A50" s="144" t="s">
        <v>410</v>
      </c>
      <c r="B50" s="144">
        <v>3</v>
      </c>
      <c r="C50" s="144">
        <v>9</v>
      </c>
      <c r="D50" s="144">
        <v>36</v>
      </c>
      <c r="E50" s="145">
        <v>7</v>
      </c>
      <c r="G50" s="144" t="s">
        <v>412</v>
      </c>
      <c r="H50" s="144">
        <v>26</v>
      </c>
      <c r="I50" s="144">
        <v>2</v>
      </c>
      <c r="J50" s="144">
        <v>48</v>
      </c>
      <c r="K50" s="145">
        <v>7</v>
      </c>
      <c r="M50" s="189" t="s">
        <v>406</v>
      </c>
      <c r="N50" s="189">
        <v>13</v>
      </c>
      <c r="O50" s="189">
        <v>19</v>
      </c>
      <c r="P50" s="189">
        <v>20</v>
      </c>
      <c r="Q50" s="187">
        <v>8</v>
      </c>
      <c r="T50" s="193"/>
      <c r="U50" s="193"/>
      <c r="V50" s="193"/>
      <c r="W50" s="193"/>
      <c r="X50" s="193"/>
      <c r="Z50" s="208" t="s">
        <v>412</v>
      </c>
      <c r="AA50" s="208">
        <v>24</v>
      </c>
      <c r="AB50" s="208">
        <v>30</v>
      </c>
      <c r="AC50" s="208">
        <v>48</v>
      </c>
      <c r="AD50" s="208">
        <v>6</v>
      </c>
      <c r="AE50" s="208">
        <v>2014</v>
      </c>
      <c r="AF50" s="207"/>
      <c r="AH50" s="226"/>
      <c r="AJ50" s="226"/>
      <c r="AK50" s="248"/>
      <c r="AM50" s="193" t="s">
        <v>157</v>
      </c>
      <c r="AN50" s="193">
        <v>8</v>
      </c>
      <c r="AO50" s="193">
        <v>14</v>
      </c>
      <c r="AP50" s="193">
        <v>6</v>
      </c>
      <c r="AQ50" s="252">
        <v>6</v>
      </c>
      <c r="AR50" s="252">
        <v>2016</v>
      </c>
      <c r="AS50" s="207"/>
      <c r="AT50" s="45"/>
      <c r="AU50" s="226"/>
      <c r="AV50" s="45"/>
      <c r="AW50" s="226"/>
    </row>
    <row r="51" spans="1:49" ht="13.5">
      <c r="A51" s="144" t="s">
        <v>412</v>
      </c>
      <c r="B51" s="144">
        <v>26</v>
      </c>
      <c r="C51" s="144">
        <v>2</v>
      </c>
      <c r="D51" s="144">
        <v>48</v>
      </c>
      <c r="E51" s="145">
        <v>7</v>
      </c>
      <c r="G51" s="144"/>
      <c r="H51" s="144"/>
      <c r="I51" s="144"/>
      <c r="J51" s="144"/>
      <c r="K51" s="144"/>
      <c r="M51" s="189" t="s">
        <v>410</v>
      </c>
      <c r="N51" s="189">
        <v>16</v>
      </c>
      <c r="O51" s="189">
        <v>22</v>
      </c>
      <c r="P51" s="189">
        <v>38</v>
      </c>
      <c r="Q51" s="187">
        <v>8</v>
      </c>
      <c r="T51" s="189"/>
      <c r="U51" s="189"/>
      <c r="V51" s="189"/>
      <c r="W51" s="189"/>
      <c r="X51" s="187"/>
      <c r="Z51" s="208" t="s">
        <v>157</v>
      </c>
      <c r="AA51" s="208">
        <v>9</v>
      </c>
      <c r="AB51" s="208">
        <v>15</v>
      </c>
      <c r="AC51" s="208">
        <v>7</v>
      </c>
      <c r="AD51" s="208">
        <v>6</v>
      </c>
      <c r="AE51" s="208">
        <v>2015</v>
      </c>
      <c r="AF51" s="207"/>
      <c r="AH51" s="226"/>
      <c r="AJ51" s="226"/>
      <c r="AK51" s="248"/>
      <c r="AM51" s="208"/>
      <c r="AN51" s="208"/>
      <c r="AO51" s="208"/>
      <c r="AP51" s="208"/>
      <c r="AQ51" s="208"/>
      <c r="AR51" s="208"/>
      <c r="AS51" s="207"/>
      <c r="AT51" s="45"/>
      <c r="AU51" s="226"/>
      <c r="AV51" s="45"/>
      <c r="AW51" s="226"/>
    </row>
    <row r="52" spans="7:49" ht="15" thickBot="1">
      <c r="G52" s="112" t="s">
        <v>214</v>
      </c>
      <c r="H52" s="171"/>
      <c r="I52" s="171"/>
      <c r="J52" s="171"/>
      <c r="K52" s="171"/>
      <c r="M52" s="189" t="s">
        <v>413</v>
      </c>
      <c r="N52" s="189">
        <v>9</v>
      </c>
      <c r="O52" s="189">
        <v>15</v>
      </c>
      <c r="P52" s="189">
        <v>50</v>
      </c>
      <c r="Q52" s="187">
        <v>8</v>
      </c>
      <c r="T52" s="193"/>
      <c r="U52" s="193"/>
      <c r="V52" s="193"/>
      <c r="W52" s="193"/>
      <c r="X52" s="193"/>
      <c r="Z52" s="144"/>
      <c r="AA52" s="144"/>
      <c r="AB52" s="144"/>
      <c r="AC52" s="144"/>
      <c r="AD52" s="144"/>
      <c r="AE52" s="144"/>
      <c r="AF52" s="207"/>
      <c r="AH52" s="226"/>
      <c r="AJ52" s="226"/>
      <c r="AK52" s="248"/>
      <c r="AM52" s="144"/>
      <c r="AN52" s="144"/>
      <c r="AO52" s="144"/>
      <c r="AP52" s="144"/>
      <c r="AQ52" s="144"/>
      <c r="AR52" s="144"/>
      <c r="AS52" s="207"/>
      <c r="AT52" s="45"/>
      <c r="AU52" s="226"/>
      <c r="AV52" s="45"/>
      <c r="AW52" s="226"/>
    </row>
    <row r="53" spans="1:49" ht="15" thickBot="1">
      <c r="A53" s="112" t="s">
        <v>214</v>
      </c>
      <c r="B53" s="95"/>
      <c r="C53" s="95"/>
      <c r="D53" s="95"/>
      <c r="E53" s="95"/>
      <c r="G53" s="146" t="s">
        <v>399</v>
      </c>
      <c r="H53" s="146" t="s">
        <v>400</v>
      </c>
      <c r="I53" s="146" t="s">
        <v>401</v>
      </c>
      <c r="J53" s="146" t="s">
        <v>414</v>
      </c>
      <c r="K53" s="146" t="s">
        <v>195</v>
      </c>
      <c r="M53" s="112" t="s">
        <v>215</v>
      </c>
      <c r="N53" s="185" t="s">
        <v>345</v>
      </c>
      <c r="O53" s="171"/>
      <c r="P53" s="171"/>
      <c r="Q53" s="171"/>
      <c r="R53" t="s">
        <v>436</v>
      </c>
      <c r="T53" s="112" t="s">
        <v>215</v>
      </c>
      <c r="U53" s="185" t="s">
        <v>345</v>
      </c>
      <c r="V53" s="171"/>
      <c r="W53" s="171"/>
      <c r="X53" s="171"/>
      <c r="Z53" s="113" t="s">
        <v>213</v>
      </c>
      <c r="AA53" s="206" t="s">
        <v>46</v>
      </c>
      <c r="AB53" s="171"/>
      <c r="AC53" s="171"/>
      <c r="AD53" s="171"/>
      <c r="AE53" s="171"/>
      <c r="AF53" s="207"/>
      <c r="AH53" s="226" t="s">
        <v>328</v>
      </c>
      <c r="AJ53" s="226"/>
      <c r="AK53" s="248"/>
      <c r="AM53" s="113" t="s">
        <v>213</v>
      </c>
      <c r="AN53" s="206" t="s">
        <v>46</v>
      </c>
      <c r="AO53" s="171"/>
      <c r="AP53" s="171"/>
      <c r="AQ53" s="171"/>
      <c r="AR53" s="171"/>
      <c r="AS53" s="207"/>
      <c r="AT53" s="45"/>
      <c r="AU53" s="226"/>
      <c r="AV53" s="45"/>
      <c r="AW53" s="226"/>
    </row>
    <row r="54" spans="1:49" ht="13.5">
      <c r="A54" s="21" t="s">
        <v>399</v>
      </c>
      <c r="B54" s="21" t="s">
        <v>400</v>
      </c>
      <c r="C54" s="21" t="s">
        <v>401</v>
      </c>
      <c r="D54" s="21" t="s">
        <v>414</v>
      </c>
      <c r="E54" s="21" t="s">
        <v>415</v>
      </c>
      <c r="G54" s="144" t="s">
        <v>403</v>
      </c>
      <c r="H54" s="144">
        <v>27</v>
      </c>
      <c r="I54" s="144">
        <v>4</v>
      </c>
      <c r="J54" s="144">
        <v>9</v>
      </c>
      <c r="K54" s="145">
        <v>8</v>
      </c>
      <c r="M54" s="187" t="s">
        <v>399</v>
      </c>
      <c r="N54" s="187" t="s">
        <v>400</v>
      </c>
      <c r="O54" s="187" t="s">
        <v>401</v>
      </c>
      <c r="P54" s="187" t="s">
        <v>414</v>
      </c>
      <c r="Q54" s="187" t="s">
        <v>195</v>
      </c>
      <c r="T54" s="187" t="s">
        <v>399</v>
      </c>
      <c r="U54" s="187" t="s">
        <v>400</v>
      </c>
      <c r="V54" s="187" t="s">
        <v>401</v>
      </c>
      <c r="W54" s="187" t="s">
        <v>414</v>
      </c>
      <c r="X54" s="187" t="s">
        <v>195</v>
      </c>
      <c r="Z54" s="146" t="s">
        <v>399</v>
      </c>
      <c r="AA54" s="146" t="s">
        <v>120</v>
      </c>
      <c r="AB54" s="146" t="s">
        <v>121</v>
      </c>
      <c r="AC54" s="146" t="s">
        <v>414</v>
      </c>
      <c r="AD54" s="146" t="s">
        <v>195</v>
      </c>
      <c r="AE54" s="146" t="s">
        <v>309</v>
      </c>
      <c r="AF54" s="207"/>
      <c r="AH54" s="226"/>
      <c r="AJ54" s="226"/>
      <c r="AK54" s="248"/>
      <c r="AM54" s="146" t="s">
        <v>399</v>
      </c>
      <c r="AN54" s="146" t="s">
        <v>120</v>
      </c>
      <c r="AO54" s="146" t="s">
        <v>121</v>
      </c>
      <c r="AP54" s="146" t="s">
        <v>414</v>
      </c>
      <c r="AQ54" s="146" t="s">
        <v>195</v>
      </c>
      <c r="AR54" s="146" t="s">
        <v>309</v>
      </c>
      <c r="AS54" s="207"/>
      <c r="AT54" s="45"/>
      <c r="AU54" s="226"/>
      <c r="AV54" s="45"/>
      <c r="AW54" s="226"/>
    </row>
    <row r="55" spans="1:49" ht="13.5">
      <c r="A55" s="144" t="s">
        <v>403</v>
      </c>
      <c r="B55" s="144">
        <v>27</v>
      </c>
      <c r="C55" s="144">
        <v>4</v>
      </c>
      <c r="D55" s="144">
        <v>9</v>
      </c>
      <c r="E55" s="145">
        <v>8</v>
      </c>
      <c r="G55" s="144" t="s">
        <v>406</v>
      </c>
      <c r="H55" s="144">
        <v>14</v>
      </c>
      <c r="I55" s="144">
        <v>20</v>
      </c>
      <c r="J55" s="144">
        <v>20</v>
      </c>
      <c r="K55" s="145">
        <v>8</v>
      </c>
      <c r="M55" s="189" t="s">
        <v>404</v>
      </c>
      <c r="N55" s="189">
        <v>4</v>
      </c>
      <c r="O55" s="189">
        <v>10</v>
      </c>
      <c r="P55" s="189">
        <v>10</v>
      </c>
      <c r="Q55" s="187">
        <v>9</v>
      </c>
      <c r="R55" s="138" t="s">
        <v>220</v>
      </c>
      <c r="T55" s="189" t="s">
        <v>404</v>
      </c>
      <c r="U55" s="189">
        <v>3</v>
      </c>
      <c r="V55" s="189">
        <v>9</v>
      </c>
      <c r="W55" s="189">
        <v>8</v>
      </c>
      <c r="X55" s="187">
        <v>9</v>
      </c>
      <c r="Z55" s="208" t="s">
        <v>403</v>
      </c>
      <c r="AA55" s="208">
        <v>17</v>
      </c>
      <c r="AB55" s="208">
        <v>23</v>
      </c>
      <c r="AC55" s="208">
        <v>8</v>
      </c>
      <c r="AD55" s="208">
        <v>7</v>
      </c>
      <c r="AE55" s="208">
        <v>2014</v>
      </c>
      <c r="AF55" s="207"/>
      <c r="AH55" s="226"/>
      <c r="AJ55" s="226"/>
      <c r="AK55" s="248"/>
      <c r="AM55" s="193" t="s">
        <v>406</v>
      </c>
      <c r="AN55" s="193">
        <v>11</v>
      </c>
      <c r="AO55" s="193">
        <v>17</v>
      </c>
      <c r="AP55" s="193">
        <v>19</v>
      </c>
      <c r="AQ55" s="252">
        <v>7</v>
      </c>
      <c r="AR55" s="252">
        <v>2015</v>
      </c>
      <c r="AS55" s="207"/>
      <c r="AT55" s="45"/>
      <c r="AU55" s="226"/>
      <c r="AV55" s="45"/>
      <c r="AW55" s="226"/>
    </row>
    <row r="56" spans="1:49" ht="13.5">
      <c r="A56" s="144" t="s">
        <v>406</v>
      </c>
      <c r="B56" s="144">
        <v>28</v>
      </c>
      <c r="C56" s="144">
        <v>3</v>
      </c>
      <c r="D56" s="144">
        <v>22</v>
      </c>
      <c r="E56" s="145">
        <v>8</v>
      </c>
      <c r="G56" s="144" t="s">
        <v>410</v>
      </c>
      <c r="H56" s="144">
        <v>10</v>
      </c>
      <c r="I56" s="144">
        <v>16</v>
      </c>
      <c r="J56" s="144">
        <v>37</v>
      </c>
      <c r="K56" s="145">
        <v>8</v>
      </c>
      <c r="M56" s="189" t="s">
        <v>407</v>
      </c>
      <c r="N56" s="189">
        <v>3</v>
      </c>
      <c r="O56" s="189">
        <v>9</v>
      </c>
      <c r="P56" s="189">
        <v>23</v>
      </c>
      <c r="Q56" s="187">
        <v>9</v>
      </c>
      <c r="T56" s="189"/>
      <c r="U56" s="189"/>
      <c r="V56" s="189"/>
      <c r="W56" s="189"/>
      <c r="X56" s="189"/>
      <c r="Z56" s="208" t="s">
        <v>406</v>
      </c>
      <c r="AA56" s="208">
        <v>5</v>
      </c>
      <c r="AB56" s="208">
        <v>11</v>
      </c>
      <c r="AC56" s="208">
        <v>19</v>
      </c>
      <c r="AD56" s="208">
        <v>7</v>
      </c>
      <c r="AE56" s="208">
        <v>2014</v>
      </c>
      <c r="AF56" s="207"/>
      <c r="AH56" s="226"/>
      <c r="AJ56" s="226"/>
      <c r="AK56" s="248"/>
      <c r="AM56" s="193" t="s">
        <v>410</v>
      </c>
      <c r="AN56" s="193">
        <v>14</v>
      </c>
      <c r="AO56" s="193">
        <v>20</v>
      </c>
      <c r="AP56" s="193">
        <v>37</v>
      </c>
      <c r="AQ56" s="252">
        <v>7</v>
      </c>
      <c r="AR56" s="252">
        <v>2015</v>
      </c>
      <c r="AS56" s="207"/>
      <c r="AT56" s="45"/>
      <c r="AU56" s="226"/>
      <c r="AV56" s="45"/>
      <c r="AW56" s="226"/>
    </row>
    <row r="57" spans="1:49" ht="13.5">
      <c r="A57" s="144" t="s">
        <v>410</v>
      </c>
      <c r="B57" s="144">
        <v>10</v>
      </c>
      <c r="C57" s="144">
        <v>16</v>
      </c>
      <c r="D57" s="144">
        <v>37</v>
      </c>
      <c r="E57" s="145">
        <v>8</v>
      </c>
      <c r="G57" s="144" t="s">
        <v>413</v>
      </c>
      <c r="H57" s="144">
        <v>3</v>
      </c>
      <c r="I57" s="144">
        <v>9</v>
      </c>
      <c r="J57" s="144">
        <v>49</v>
      </c>
      <c r="K57" s="145">
        <v>8</v>
      </c>
      <c r="M57" s="189" t="s">
        <v>410</v>
      </c>
      <c r="N57" s="189">
        <v>30</v>
      </c>
      <c r="O57" s="189">
        <v>6</v>
      </c>
      <c r="P57" s="189">
        <v>40</v>
      </c>
      <c r="Q57" s="187">
        <v>9</v>
      </c>
      <c r="T57" s="189"/>
      <c r="U57" s="189"/>
      <c r="V57" s="189"/>
      <c r="W57" s="189"/>
      <c r="X57" s="189"/>
      <c r="Z57" s="208" t="s">
        <v>410</v>
      </c>
      <c r="AA57" s="208">
        <v>15</v>
      </c>
      <c r="AB57" s="208">
        <v>21</v>
      </c>
      <c r="AC57" s="208">
        <v>38</v>
      </c>
      <c r="AD57" s="208">
        <v>7</v>
      </c>
      <c r="AE57" s="208">
        <v>2014</v>
      </c>
      <c r="AF57" s="207"/>
      <c r="AH57" s="226"/>
      <c r="AJ57" s="226"/>
      <c r="AK57" s="248"/>
      <c r="AM57" s="193" t="s">
        <v>412</v>
      </c>
      <c r="AN57" s="193">
        <v>30</v>
      </c>
      <c r="AO57" s="193">
        <v>6</v>
      </c>
      <c r="AP57" s="193">
        <v>48</v>
      </c>
      <c r="AQ57" s="252">
        <v>7</v>
      </c>
      <c r="AR57" s="252">
        <v>2015</v>
      </c>
      <c r="AS57" s="207"/>
      <c r="AT57" s="45"/>
      <c r="AU57" s="226"/>
      <c r="AV57" s="45"/>
      <c r="AW57" s="226"/>
    </row>
    <row r="58" spans="1:49" ht="13.5">
      <c r="A58" s="144" t="s">
        <v>413</v>
      </c>
      <c r="B58" s="144">
        <v>3</v>
      </c>
      <c r="C58" s="144">
        <v>9</v>
      </c>
      <c r="D58" s="144">
        <v>49</v>
      </c>
      <c r="E58" s="145">
        <v>8</v>
      </c>
      <c r="G58" s="144"/>
      <c r="H58" s="144"/>
      <c r="I58" s="144"/>
      <c r="J58" s="144"/>
      <c r="K58" s="144"/>
      <c r="M58" s="189" t="s">
        <v>413</v>
      </c>
      <c r="N58" s="189">
        <v>16</v>
      </c>
      <c r="O58" s="189">
        <v>22</v>
      </c>
      <c r="P58" s="189">
        <v>51</v>
      </c>
      <c r="Q58" s="187">
        <v>9</v>
      </c>
      <c r="T58" s="189"/>
      <c r="U58" s="189"/>
      <c r="V58" s="189"/>
      <c r="W58" s="189"/>
      <c r="X58" s="187"/>
      <c r="Z58" s="208" t="s">
        <v>413</v>
      </c>
      <c r="AA58" s="208">
        <v>1</v>
      </c>
      <c r="AB58" s="208">
        <v>7</v>
      </c>
      <c r="AC58" s="208">
        <v>49</v>
      </c>
      <c r="AD58" s="208">
        <v>7</v>
      </c>
      <c r="AE58" s="208">
        <v>2014</v>
      </c>
      <c r="AF58" s="207"/>
      <c r="AH58" s="226"/>
      <c r="AJ58" s="226"/>
      <c r="AK58" s="248"/>
      <c r="AM58" s="193" t="s">
        <v>157</v>
      </c>
      <c r="AN58" s="193">
        <v>15</v>
      </c>
      <c r="AO58" s="193">
        <v>21</v>
      </c>
      <c r="AP58" s="193">
        <v>7</v>
      </c>
      <c r="AQ58" s="252">
        <v>7</v>
      </c>
      <c r="AR58" s="252">
        <v>2016</v>
      </c>
      <c r="AS58" s="207"/>
      <c r="AT58" s="45"/>
      <c r="AU58" s="226"/>
      <c r="AV58" s="45"/>
      <c r="AW58" s="226"/>
    </row>
    <row r="59" spans="7:49" ht="15" thickBot="1">
      <c r="G59" s="112" t="s">
        <v>215</v>
      </c>
      <c r="H59" s="171"/>
      <c r="I59" s="171"/>
      <c r="J59" s="171"/>
      <c r="K59" s="171"/>
      <c r="M59" s="112" t="s">
        <v>216</v>
      </c>
      <c r="N59" s="185" t="s">
        <v>345</v>
      </c>
      <c r="O59" s="171"/>
      <c r="P59" s="171"/>
      <c r="Q59" s="171"/>
      <c r="T59" s="112" t="s">
        <v>216</v>
      </c>
      <c r="U59" s="185" t="s">
        <v>345</v>
      </c>
      <c r="V59" s="171"/>
      <c r="W59" s="171"/>
      <c r="X59" s="171"/>
      <c r="Z59" s="208" t="s">
        <v>157</v>
      </c>
      <c r="AA59" s="208">
        <v>16</v>
      </c>
      <c r="AB59" s="208">
        <v>22</v>
      </c>
      <c r="AC59" s="208">
        <v>8</v>
      </c>
      <c r="AD59" s="208">
        <v>7</v>
      </c>
      <c r="AE59" s="208">
        <v>2015</v>
      </c>
      <c r="AF59" s="207"/>
      <c r="AH59" s="226"/>
      <c r="AJ59" s="226"/>
      <c r="AK59" s="248"/>
      <c r="AM59" s="208"/>
      <c r="AN59" s="208"/>
      <c r="AO59" s="208"/>
      <c r="AP59" s="208"/>
      <c r="AQ59" s="208"/>
      <c r="AR59" s="208"/>
      <c r="AS59" s="207"/>
      <c r="AT59" s="45"/>
      <c r="AU59" s="226"/>
      <c r="AV59" s="45"/>
      <c r="AW59" s="226"/>
    </row>
    <row r="60" spans="1:49" ht="15" thickBot="1">
      <c r="A60" s="112" t="s">
        <v>215</v>
      </c>
      <c r="B60" s="95"/>
      <c r="C60" s="95"/>
      <c r="D60" s="95"/>
      <c r="E60" s="95"/>
      <c r="G60" s="146" t="s">
        <v>399</v>
      </c>
      <c r="H60" s="146" t="s">
        <v>400</v>
      </c>
      <c r="I60" s="146" t="s">
        <v>401</v>
      </c>
      <c r="J60" s="146" t="s">
        <v>414</v>
      </c>
      <c r="K60" s="146" t="s">
        <v>195</v>
      </c>
      <c r="M60" s="187" t="s">
        <v>399</v>
      </c>
      <c r="N60" s="187" t="s">
        <v>400</v>
      </c>
      <c r="O60" s="187" t="s">
        <v>401</v>
      </c>
      <c r="P60" s="187" t="s">
        <v>414</v>
      </c>
      <c r="Q60" s="187" t="s">
        <v>195</v>
      </c>
      <c r="R60" s="138" t="s">
        <v>437</v>
      </c>
      <c r="T60" s="187" t="s">
        <v>399</v>
      </c>
      <c r="U60" s="187" t="s">
        <v>400</v>
      </c>
      <c r="V60" s="187" t="s">
        <v>401</v>
      </c>
      <c r="W60" s="187" t="s">
        <v>414</v>
      </c>
      <c r="X60" s="187" t="s">
        <v>195</v>
      </c>
      <c r="Z60" s="144"/>
      <c r="AA60" s="144"/>
      <c r="AB60" s="144"/>
      <c r="AC60" s="144"/>
      <c r="AD60" s="144"/>
      <c r="AE60" s="144"/>
      <c r="AF60" s="207"/>
      <c r="AH60" s="226"/>
      <c r="AJ60" s="226"/>
      <c r="AK60" s="248"/>
      <c r="AM60" s="144"/>
      <c r="AN60" s="144"/>
      <c r="AO60" s="144"/>
      <c r="AP60" s="144"/>
      <c r="AQ60" s="144"/>
      <c r="AR60" s="144"/>
      <c r="AS60" s="207"/>
      <c r="AT60" s="45"/>
      <c r="AU60" s="226"/>
      <c r="AV60" s="45"/>
      <c r="AW60" s="226"/>
    </row>
    <row r="61" spans="1:49" ht="15" thickBot="1">
      <c r="A61" s="21" t="s">
        <v>399</v>
      </c>
      <c r="B61" s="21" t="s">
        <v>400</v>
      </c>
      <c r="C61" s="21" t="s">
        <v>401</v>
      </c>
      <c r="D61" s="21" t="s">
        <v>414</v>
      </c>
      <c r="E61" s="21" t="s">
        <v>415</v>
      </c>
      <c r="G61" s="144" t="s">
        <v>404</v>
      </c>
      <c r="H61" s="144">
        <v>5</v>
      </c>
      <c r="I61" s="144">
        <v>11</v>
      </c>
      <c r="J61" s="144">
        <v>10</v>
      </c>
      <c r="K61" s="145">
        <v>9</v>
      </c>
      <c r="M61" s="189" t="s">
        <v>404</v>
      </c>
      <c r="N61" s="189">
        <v>11</v>
      </c>
      <c r="O61" s="189">
        <v>17</v>
      </c>
      <c r="P61" s="189">
        <v>11</v>
      </c>
      <c r="Q61" s="187">
        <v>10</v>
      </c>
      <c r="T61" s="189" t="s">
        <v>404</v>
      </c>
      <c r="U61" s="189">
        <v>10</v>
      </c>
      <c r="V61" s="189">
        <v>16</v>
      </c>
      <c r="W61" s="189">
        <v>9</v>
      </c>
      <c r="X61" s="187">
        <v>10</v>
      </c>
      <c r="Z61" s="113" t="s">
        <v>214</v>
      </c>
      <c r="AA61" s="206" t="s">
        <v>46</v>
      </c>
      <c r="AB61" s="171"/>
      <c r="AC61" s="171"/>
      <c r="AD61" s="171"/>
      <c r="AE61" s="171"/>
      <c r="AF61" s="207"/>
      <c r="AH61" s="226"/>
      <c r="AJ61" s="226"/>
      <c r="AK61" s="248"/>
      <c r="AM61" s="113" t="s">
        <v>214</v>
      </c>
      <c r="AN61" s="206" t="s">
        <v>46</v>
      </c>
      <c r="AO61" s="171"/>
      <c r="AP61" s="171"/>
      <c r="AQ61" s="171"/>
      <c r="AR61" s="171"/>
      <c r="AS61" s="207"/>
      <c r="AT61" s="45"/>
      <c r="AU61" s="226"/>
      <c r="AV61" s="45"/>
      <c r="AW61" s="226"/>
    </row>
    <row r="62" spans="1:49" ht="13.5">
      <c r="A62" s="144" t="s">
        <v>404</v>
      </c>
      <c r="B62" s="144">
        <v>5</v>
      </c>
      <c r="C62" s="144">
        <v>11</v>
      </c>
      <c r="D62" s="144">
        <v>10</v>
      </c>
      <c r="E62" s="145">
        <v>9</v>
      </c>
      <c r="G62" s="144" t="s">
        <v>407</v>
      </c>
      <c r="H62" s="144">
        <v>4</v>
      </c>
      <c r="I62" s="144">
        <v>10</v>
      </c>
      <c r="J62" s="144">
        <v>23</v>
      </c>
      <c r="K62" s="145">
        <v>9</v>
      </c>
      <c r="M62" s="189" t="s">
        <v>407</v>
      </c>
      <c r="N62" s="189">
        <v>10</v>
      </c>
      <c r="O62" s="189">
        <v>16</v>
      </c>
      <c r="P62" s="189">
        <v>24</v>
      </c>
      <c r="Q62" s="187">
        <v>10</v>
      </c>
      <c r="T62" s="189"/>
      <c r="U62" s="189"/>
      <c r="V62" s="189"/>
      <c r="W62" s="189"/>
      <c r="X62" s="187"/>
      <c r="Z62" s="146" t="s">
        <v>399</v>
      </c>
      <c r="AA62" s="146" t="s">
        <v>120</v>
      </c>
      <c r="AB62" s="146" t="s">
        <v>121</v>
      </c>
      <c r="AC62" s="146" t="s">
        <v>414</v>
      </c>
      <c r="AD62" s="146" t="s">
        <v>195</v>
      </c>
      <c r="AE62" s="146" t="s">
        <v>309</v>
      </c>
      <c r="AF62" s="207"/>
      <c r="AH62" s="226"/>
      <c r="AJ62" s="226"/>
      <c r="AK62" s="248"/>
      <c r="AM62" s="146" t="s">
        <v>399</v>
      </c>
      <c r="AN62" s="146" t="s">
        <v>120</v>
      </c>
      <c r="AO62" s="146" t="s">
        <v>121</v>
      </c>
      <c r="AP62" s="146" t="s">
        <v>414</v>
      </c>
      <c r="AQ62" s="146" t="s">
        <v>195</v>
      </c>
      <c r="AR62" s="146" t="s">
        <v>309</v>
      </c>
      <c r="AS62" s="207"/>
      <c r="AT62" s="45"/>
      <c r="AU62" s="226"/>
      <c r="AV62" s="45"/>
      <c r="AW62" s="226"/>
    </row>
    <row r="63" spans="1:49" ht="13.5">
      <c r="A63" s="144" t="s">
        <v>407</v>
      </c>
      <c r="B63" s="144">
        <v>4</v>
      </c>
      <c r="C63" s="144">
        <v>10</v>
      </c>
      <c r="D63" s="144">
        <v>23</v>
      </c>
      <c r="E63" s="145">
        <v>9</v>
      </c>
      <c r="G63" s="144" t="s">
        <v>410</v>
      </c>
      <c r="H63" s="144">
        <v>17</v>
      </c>
      <c r="I63" s="144">
        <v>23</v>
      </c>
      <c r="J63" s="144">
        <v>38</v>
      </c>
      <c r="K63" s="145">
        <v>9</v>
      </c>
      <c r="M63" s="189" t="s">
        <v>411</v>
      </c>
      <c r="N63" s="189">
        <v>7</v>
      </c>
      <c r="O63" s="189">
        <v>13</v>
      </c>
      <c r="P63" s="189">
        <v>41</v>
      </c>
      <c r="Q63" s="187">
        <v>10</v>
      </c>
      <c r="T63" s="189"/>
      <c r="U63" s="189"/>
      <c r="V63" s="189"/>
      <c r="W63" s="189"/>
      <c r="X63" s="187"/>
      <c r="Z63" s="208" t="s">
        <v>403</v>
      </c>
      <c r="AA63" s="208">
        <v>24</v>
      </c>
      <c r="AB63" s="208">
        <v>2</v>
      </c>
      <c r="AC63" s="208">
        <v>9</v>
      </c>
      <c r="AD63" s="208">
        <v>8</v>
      </c>
      <c r="AE63" s="208">
        <v>2014</v>
      </c>
      <c r="AF63" s="207"/>
      <c r="AH63" s="226"/>
      <c r="AJ63" s="226"/>
      <c r="AK63" s="248"/>
      <c r="AM63" s="193" t="s">
        <v>406</v>
      </c>
      <c r="AN63" s="193">
        <v>18</v>
      </c>
      <c r="AO63" s="193">
        <v>24</v>
      </c>
      <c r="AP63" s="193">
        <v>20</v>
      </c>
      <c r="AQ63" s="252">
        <v>8</v>
      </c>
      <c r="AR63" s="252">
        <v>2015</v>
      </c>
      <c r="AS63" s="207"/>
      <c r="AT63" s="45"/>
      <c r="AU63" s="226"/>
      <c r="AV63" s="45"/>
      <c r="AW63" s="226"/>
    </row>
    <row r="64" spans="1:49" ht="13.5">
      <c r="A64" s="144" t="s">
        <v>410</v>
      </c>
      <c r="B64" s="144">
        <v>17</v>
      </c>
      <c r="C64" s="144">
        <v>23</v>
      </c>
      <c r="D64" s="144">
        <v>38</v>
      </c>
      <c r="E64" s="145">
        <v>9</v>
      </c>
      <c r="G64" s="144" t="s">
        <v>413</v>
      </c>
      <c r="H64" s="144">
        <v>10</v>
      </c>
      <c r="I64" s="144">
        <v>16</v>
      </c>
      <c r="J64" s="144">
        <v>50</v>
      </c>
      <c r="K64" s="145">
        <v>9</v>
      </c>
      <c r="M64" s="189" t="s">
        <v>413</v>
      </c>
      <c r="N64" s="189">
        <v>23</v>
      </c>
      <c r="O64" s="189">
        <v>29</v>
      </c>
      <c r="P64" s="189">
        <v>52</v>
      </c>
      <c r="Q64" s="187">
        <v>10</v>
      </c>
      <c r="T64" s="189"/>
      <c r="U64" s="189"/>
      <c r="V64" s="189"/>
      <c r="W64" s="189"/>
      <c r="X64" s="187"/>
      <c r="Z64" s="208" t="s">
        <v>406</v>
      </c>
      <c r="AA64" s="208">
        <v>12</v>
      </c>
      <c r="AB64" s="208">
        <v>18</v>
      </c>
      <c r="AC64" s="208">
        <v>20</v>
      </c>
      <c r="AD64" s="208">
        <v>8</v>
      </c>
      <c r="AE64" s="208">
        <v>2014</v>
      </c>
      <c r="AF64" s="207"/>
      <c r="AH64" s="226"/>
      <c r="AJ64" s="226"/>
      <c r="AK64" s="248"/>
      <c r="AM64" s="193" t="s">
        <v>410</v>
      </c>
      <c r="AN64" s="193">
        <v>21</v>
      </c>
      <c r="AO64" s="193">
        <v>27</v>
      </c>
      <c r="AP64" s="193">
        <v>38</v>
      </c>
      <c r="AQ64" s="252">
        <v>8</v>
      </c>
      <c r="AR64" s="252">
        <v>2015</v>
      </c>
      <c r="AS64" s="207"/>
      <c r="AT64" s="45"/>
      <c r="AU64" s="226"/>
      <c r="AV64" s="45"/>
      <c r="AW64" s="226"/>
    </row>
    <row r="65" spans="1:49" ht="15" thickBot="1">
      <c r="A65" s="144" t="s">
        <v>413</v>
      </c>
      <c r="B65" s="144">
        <v>10</v>
      </c>
      <c r="C65" s="144">
        <v>16</v>
      </c>
      <c r="D65" s="144">
        <v>50</v>
      </c>
      <c r="E65" s="145">
        <v>9</v>
      </c>
      <c r="G65" s="144"/>
      <c r="H65" s="144"/>
      <c r="I65" s="144"/>
      <c r="J65" s="144"/>
      <c r="K65" s="144"/>
      <c r="M65" s="112" t="s">
        <v>217</v>
      </c>
      <c r="N65" s="185" t="s">
        <v>345</v>
      </c>
      <c r="O65" s="171"/>
      <c r="P65" s="171"/>
      <c r="Q65" s="171"/>
      <c r="T65" s="112" t="s">
        <v>217</v>
      </c>
      <c r="U65" s="185" t="s">
        <v>345</v>
      </c>
      <c r="V65" s="171"/>
      <c r="W65" s="171"/>
      <c r="X65" s="171"/>
      <c r="Z65" s="208" t="s">
        <v>410</v>
      </c>
      <c r="AA65" s="208">
        <v>22</v>
      </c>
      <c r="AB65" s="208">
        <v>28</v>
      </c>
      <c r="AC65" s="208">
        <v>39</v>
      </c>
      <c r="AD65" s="208">
        <v>8</v>
      </c>
      <c r="AE65" s="208">
        <v>2014</v>
      </c>
      <c r="AF65" s="207"/>
      <c r="AH65" s="226"/>
      <c r="AJ65" s="226"/>
      <c r="AK65" s="248"/>
      <c r="AM65" s="193" t="s">
        <v>413</v>
      </c>
      <c r="AN65" s="193">
        <v>7</v>
      </c>
      <c r="AO65" s="193">
        <v>13</v>
      </c>
      <c r="AP65" s="193">
        <v>49</v>
      </c>
      <c r="AQ65" s="252">
        <v>8</v>
      </c>
      <c r="AR65" s="252">
        <v>2015</v>
      </c>
      <c r="AS65" s="207"/>
      <c r="AT65" s="45"/>
      <c r="AU65" s="226"/>
      <c r="AV65" s="45"/>
      <c r="AW65" s="226"/>
    </row>
    <row r="66" spans="7:49" ht="15" thickBot="1">
      <c r="G66" s="112" t="s">
        <v>216</v>
      </c>
      <c r="H66" s="171"/>
      <c r="I66" s="171"/>
      <c r="J66" s="171"/>
      <c r="K66" s="171"/>
      <c r="M66" s="187" t="s">
        <v>399</v>
      </c>
      <c r="N66" s="187" t="s">
        <v>400</v>
      </c>
      <c r="O66" s="187" t="s">
        <v>401</v>
      </c>
      <c r="P66" s="187" t="s">
        <v>414</v>
      </c>
      <c r="Q66" s="187" t="s">
        <v>195</v>
      </c>
      <c r="T66" s="187" t="s">
        <v>399</v>
      </c>
      <c r="U66" s="187" t="s">
        <v>400</v>
      </c>
      <c r="V66" s="187" t="s">
        <v>401</v>
      </c>
      <c r="W66" s="187" t="s">
        <v>414</v>
      </c>
      <c r="X66" s="187" t="s">
        <v>195</v>
      </c>
      <c r="Z66" s="208" t="s">
        <v>413</v>
      </c>
      <c r="AA66" s="208">
        <v>8</v>
      </c>
      <c r="AB66" s="208">
        <v>14</v>
      </c>
      <c r="AC66" s="208">
        <v>50</v>
      </c>
      <c r="AD66" s="208">
        <v>8</v>
      </c>
      <c r="AE66" s="208">
        <v>2014</v>
      </c>
      <c r="AF66" s="207"/>
      <c r="AH66" s="226"/>
      <c r="AJ66" s="226"/>
      <c r="AK66" s="248"/>
      <c r="AM66" s="193" t="s">
        <v>157</v>
      </c>
      <c r="AN66" s="193">
        <v>22</v>
      </c>
      <c r="AO66" s="193">
        <v>28</v>
      </c>
      <c r="AP66" s="193">
        <v>8</v>
      </c>
      <c r="AQ66" s="252">
        <v>8</v>
      </c>
      <c r="AR66" s="252">
        <v>2016</v>
      </c>
      <c r="AS66" s="207"/>
      <c r="AT66" s="45"/>
      <c r="AU66" s="226"/>
      <c r="AV66" s="45"/>
      <c r="AW66" s="226"/>
    </row>
    <row r="67" spans="1:49" ht="15" thickBot="1">
      <c r="A67" s="112" t="s">
        <v>216</v>
      </c>
      <c r="B67" s="95"/>
      <c r="C67" s="95"/>
      <c r="D67" s="95"/>
      <c r="E67" s="95"/>
      <c r="G67" s="146" t="s">
        <v>399</v>
      </c>
      <c r="H67" s="146" t="s">
        <v>400</v>
      </c>
      <c r="I67" s="146" t="s">
        <v>401</v>
      </c>
      <c r="J67" s="146" t="s">
        <v>414</v>
      </c>
      <c r="K67" s="146" t="s">
        <v>195</v>
      </c>
      <c r="M67" s="189" t="s">
        <v>404</v>
      </c>
      <c r="N67" s="189">
        <v>18</v>
      </c>
      <c r="O67" s="189">
        <v>24</v>
      </c>
      <c r="P67" s="189">
        <v>12</v>
      </c>
      <c r="Q67" s="187">
        <v>11</v>
      </c>
      <c r="R67" s="138" t="s">
        <v>438</v>
      </c>
      <c r="T67" s="189" t="s">
        <v>404</v>
      </c>
      <c r="U67" s="189">
        <v>17</v>
      </c>
      <c r="V67" s="189">
        <v>23</v>
      </c>
      <c r="W67" s="189">
        <v>10</v>
      </c>
      <c r="X67" s="187">
        <v>11</v>
      </c>
      <c r="Z67" s="208" t="s">
        <v>157</v>
      </c>
      <c r="AA67" s="208">
        <v>23</v>
      </c>
      <c r="AB67" s="208">
        <v>1</v>
      </c>
      <c r="AC67" s="208">
        <v>9</v>
      </c>
      <c r="AD67" s="208">
        <v>8</v>
      </c>
      <c r="AE67" s="208">
        <v>2015</v>
      </c>
      <c r="AF67" s="207"/>
      <c r="AH67" s="226"/>
      <c r="AJ67" s="226"/>
      <c r="AK67" s="248"/>
      <c r="AM67" s="208"/>
      <c r="AN67" s="208"/>
      <c r="AO67" s="208"/>
      <c r="AP67" s="208"/>
      <c r="AQ67" s="208"/>
      <c r="AR67" s="208"/>
      <c r="AS67" s="207"/>
      <c r="AT67" s="45"/>
      <c r="AU67" s="226"/>
      <c r="AV67" s="45"/>
      <c r="AW67" s="226"/>
    </row>
    <row r="68" spans="1:49" ht="13.5">
      <c r="A68" s="21" t="s">
        <v>399</v>
      </c>
      <c r="B68" s="21" t="s">
        <v>400</v>
      </c>
      <c r="C68" s="21" t="s">
        <v>401</v>
      </c>
      <c r="D68" s="21" t="s">
        <v>414</v>
      </c>
      <c r="E68" s="21" t="s">
        <v>415</v>
      </c>
      <c r="G68" s="144" t="s">
        <v>404</v>
      </c>
      <c r="H68" s="144">
        <v>12</v>
      </c>
      <c r="I68" s="144">
        <v>18</v>
      </c>
      <c r="J68" s="144">
        <v>11</v>
      </c>
      <c r="K68" s="145">
        <v>10</v>
      </c>
      <c r="M68" s="189" t="s">
        <v>407</v>
      </c>
      <c r="N68" s="189">
        <v>24</v>
      </c>
      <c r="O68" s="189">
        <v>30</v>
      </c>
      <c r="P68" s="189">
        <v>26</v>
      </c>
      <c r="Q68" s="187">
        <v>11</v>
      </c>
      <c r="T68" s="193"/>
      <c r="U68" s="193"/>
      <c r="V68" s="193"/>
      <c r="W68" s="193"/>
      <c r="X68" s="193"/>
      <c r="Z68" s="144"/>
      <c r="AA68" s="144"/>
      <c r="AB68" s="144"/>
      <c r="AC68" s="144"/>
      <c r="AD68" s="144"/>
      <c r="AE68" s="144"/>
      <c r="AF68" s="207"/>
      <c r="AH68" s="226"/>
      <c r="AJ68" s="226"/>
      <c r="AK68" s="248"/>
      <c r="AM68" s="144"/>
      <c r="AN68" s="144"/>
      <c r="AO68" s="144"/>
      <c r="AP68" s="144"/>
      <c r="AQ68" s="144"/>
      <c r="AR68" s="144"/>
      <c r="AS68" s="207"/>
      <c r="AT68" s="45"/>
      <c r="AU68" s="226"/>
      <c r="AV68" s="45"/>
      <c r="AW68" s="226"/>
    </row>
    <row r="69" spans="1:49" ht="15" thickBot="1">
      <c r="A69" s="144" t="s">
        <v>404</v>
      </c>
      <c r="B69" s="144">
        <v>12</v>
      </c>
      <c r="C69" s="144">
        <v>18</v>
      </c>
      <c r="D69" s="144">
        <v>11</v>
      </c>
      <c r="E69" s="145">
        <v>10</v>
      </c>
      <c r="G69" s="144" t="s">
        <v>407</v>
      </c>
      <c r="H69" s="144">
        <v>18</v>
      </c>
      <c r="I69" s="144">
        <v>24</v>
      </c>
      <c r="J69" s="144">
        <v>25</v>
      </c>
      <c r="K69" s="145">
        <v>10</v>
      </c>
      <c r="M69" s="189" t="s">
        <v>411</v>
      </c>
      <c r="N69" s="189">
        <v>14</v>
      </c>
      <c r="O69" s="189">
        <v>20</v>
      </c>
      <c r="P69" s="189">
        <v>42</v>
      </c>
      <c r="Q69" s="187">
        <v>11</v>
      </c>
      <c r="T69" s="189"/>
      <c r="U69" s="189"/>
      <c r="V69" s="189"/>
      <c r="W69" s="189"/>
      <c r="X69" s="187"/>
      <c r="Z69" s="113" t="s">
        <v>215</v>
      </c>
      <c r="AA69" s="211" t="s">
        <v>345</v>
      </c>
      <c r="AB69" s="171"/>
      <c r="AC69" s="171"/>
      <c r="AD69" s="171"/>
      <c r="AE69" s="171"/>
      <c r="AF69" s="207" t="s">
        <v>315</v>
      </c>
      <c r="AG69" s="45" t="s">
        <v>76</v>
      </c>
      <c r="AH69" s="226" t="s">
        <v>76</v>
      </c>
      <c r="AJ69" s="226"/>
      <c r="AK69" s="248"/>
      <c r="AM69" s="113" t="s">
        <v>215</v>
      </c>
      <c r="AN69" s="211" t="s">
        <v>345</v>
      </c>
      <c r="AO69" s="171"/>
      <c r="AP69" s="171"/>
      <c r="AQ69" s="171"/>
      <c r="AR69" s="171"/>
      <c r="AS69" s="207" t="s">
        <v>315</v>
      </c>
      <c r="AT69" s="45" t="s">
        <v>76</v>
      </c>
      <c r="AU69" s="226" t="s">
        <v>76</v>
      </c>
      <c r="AV69" s="45"/>
      <c r="AW69" s="226"/>
    </row>
    <row r="70" spans="1:49" ht="13.5">
      <c r="A70" s="144" t="s">
        <v>407</v>
      </c>
      <c r="B70" s="144">
        <v>18</v>
      </c>
      <c r="C70" s="144">
        <v>24</v>
      </c>
      <c r="D70" s="144">
        <v>25</v>
      </c>
      <c r="E70" s="145">
        <v>10</v>
      </c>
      <c r="G70" s="144" t="s">
        <v>411</v>
      </c>
      <c r="H70" s="144">
        <v>1</v>
      </c>
      <c r="I70" s="144">
        <v>7</v>
      </c>
      <c r="J70" s="144">
        <v>40</v>
      </c>
      <c r="K70" s="145">
        <v>10</v>
      </c>
      <c r="M70" s="190" t="s">
        <v>413</v>
      </c>
      <c r="N70" s="190">
        <v>30</v>
      </c>
      <c r="O70" s="195">
        <v>5</v>
      </c>
      <c r="P70" s="190"/>
      <c r="Q70" s="191">
        <v>11</v>
      </c>
      <c r="T70" s="189"/>
      <c r="U70" s="189"/>
      <c r="V70" s="189"/>
      <c r="W70" s="189"/>
      <c r="X70" s="187"/>
      <c r="Z70" s="146" t="s">
        <v>399</v>
      </c>
      <c r="AA70" s="146" t="s">
        <v>120</v>
      </c>
      <c r="AB70" s="146" t="s">
        <v>121</v>
      </c>
      <c r="AC70" s="146" t="s">
        <v>414</v>
      </c>
      <c r="AD70" s="146" t="s">
        <v>195</v>
      </c>
      <c r="AE70" s="146" t="s">
        <v>309</v>
      </c>
      <c r="AF70" s="207"/>
      <c r="AH70" s="226"/>
      <c r="AJ70" s="226"/>
      <c r="AK70" s="248"/>
      <c r="AM70" s="146" t="s">
        <v>399</v>
      </c>
      <c r="AN70" s="146" t="s">
        <v>120</v>
      </c>
      <c r="AO70" s="146" t="s">
        <v>121</v>
      </c>
      <c r="AP70" s="146" t="s">
        <v>414</v>
      </c>
      <c r="AQ70" s="146" t="s">
        <v>195</v>
      </c>
      <c r="AR70" s="146" t="s">
        <v>309</v>
      </c>
      <c r="AS70" s="207"/>
      <c r="AT70" s="45"/>
      <c r="AU70" s="226"/>
      <c r="AV70" s="45"/>
      <c r="AW70" s="226"/>
    </row>
    <row r="71" spans="1:49" ht="13.5">
      <c r="A71" s="144" t="s">
        <v>410</v>
      </c>
      <c r="B71" s="144">
        <v>24</v>
      </c>
      <c r="C71" s="144">
        <v>30</v>
      </c>
      <c r="D71" s="144">
        <v>39</v>
      </c>
      <c r="E71" s="145">
        <v>10</v>
      </c>
      <c r="G71" s="144" t="s">
        <v>413</v>
      </c>
      <c r="H71" s="144">
        <v>17</v>
      </c>
      <c r="I71" s="144">
        <v>23</v>
      </c>
      <c r="J71" s="144">
        <v>51</v>
      </c>
      <c r="K71" s="145">
        <v>10</v>
      </c>
      <c r="M71" s="188"/>
      <c r="N71" s="188"/>
      <c r="O71" s="188"/>
      <c r="P71" s="188"/>
      <c r="Q71" s="188"/>
      <c r="T71" s="189"/>
      <c r="U71" s="189"/>
      <c r="V71" s="189"/>
      <c r="W71" s="189"/>
      <c r="X71" s="187"/>
      <c r="Z71" s="208" t="s">
        <v>404</v>
      </c>
      <c r="AA71" s="208">
        <v>3</v>
      </c>
      <c r="AB71" s="208">
        <v>9</v>
      </c>
      <c r="AC71" s="208">
        <v>10</v>
      </c>
      <c r="AD71" s="208">
        <v>9</v>
      </c>
      <c r="AE71" s="208">
        <v>2014</v>
      </c>
      <c r="AF71" s="207"/>
      <c r="AH71" s="226"/>
      <c r="AJ71" s="226"/>
      <c r="AK71" s="248"/>
      <c r="AM71" s="193" t="s">
        <v>406</v>
      </c>
      <c r="AN71" s="193">
        <v>25</v>
      </c>
      <c r="AO71" s="193">
        <v>31</v>
      </c>
      <c r="AP71" s="193">
        <v>21</v>
      </c>
      <c r="AQ71" s="255">
        <v>9</v>
      </c>
      <c r="AR71" s="252">
        <v>2015</v>
      </c>
      <c r="AS71" s="207"/>
      <c r="AT71" s="45"/>
      <c r="AU71" s="226"/>
      <c r="AV71" s="45"/>
      <c r="AW71" s="226"/>
    </row>
    <row r="72" spans="1:49" ht="13.5">
      <c r="A72" s="144" t="s">
        <v>413</v>
      </c>
      <c r="B72" s="144">
        <v>17</v>
      </c>
      <c r="C72" s="144">
        <v>23</v>
      </c>
      <c r="D72" s="144">
        <v>51</v>
      </c>
      <c r="E72" s="145">
        <v>10</v>
      </c>
      <c r="G72" s="144"/>
      <c r="H72" s="144"/>
      <c r="I72" s="144"/>
      <c r="J72" s="144"/>
      <c r="K72" s="144"/>
      <c r="T72" s="189"/>
      <c r="U72" s="189"/>
      <c r="V72" s="189"/>
      <c r="W72" s="189"/>
      <c r="X72" s="187"/>
      <c r="Z72" s="208" t="s">
        <v>407</v>
      </c>
      <c r="AA72" s="208">
        <v>2</v>
      </c>
      <c r="AB72" s="208">
        <v>8</v>
      </c>
      <c r="AC72" s="208">
        <v>23</v>
      </c>
      <c r="AD72" s="208">
        <v>9</v>
      </c>
      <c r="AE72" s="208">
        <v>2014</v>
      </c>
      <c r="AF72" s="207"/>
      <c r="AH72" s="226"/>
      <c r="AJ72" s="226"/>
      <c r="AK72" s="248"/>
      <c r="AM72" s="193" t="s">
        <v>410</v>
      </c>
      <c r="AN72" s="193">
        <v>28</v>
      </c>
      <c r="AO72" s="193">
        <v>4</v>
      </c>
      <c r="AP72" s="193">
        <v>39</v>
      </c>
      <c r="AQ72" s="252">
        <v>9</v>
      </c>
      <c r="AR72" s="252">
        <v>2015</v>
      </c>
      <c r="AS72" s="207"/>
      <c r="AT72" s="45"/>
      <c r="AU72" s="226"/>
      <c r="AV72" s="45"/>
      <c r="AW72" s="226"/>
    </row>
    <row r="73" spans="7:49" ht="15" thickBot="1">
      <c r="G73" s="112" t="s">
        <v>217</v>
      </c>
      <c r="H73" s="171"/>
      <c r="I73" s="171"/>
      <c r="J73" s="171"/>
      <c r="K73" s="171"/>
      <c r="Z73" s="208" t="s">
        <v>410</v>
      </c>
      <c r="AA73" s="208">
        <v>29</v>
      </c>
      <c r="AB73" s="208">
        <v>5</v>
      </c>
      <c r="AC73" s="208">
        <v>40</v>
      </c>
      <c r="AD73" s="208">
        <v>9</v>
      </c>
      <c r="AE73" s="208">
        <v>2014</v>
      </c>
      <c r="AF73" s="207"/>
      <c r="AH73" s="226"/>
      <c r="AJ73" s="226"/>
      <c r="AK73" s="248"/>
      <c r="AM73" s="193" t="s">
        <v>413</v>
      </c>
      <c r="AN73" s="193">
        <v>14</v>
      </c>
      <c r="AO73" s="193">
        <v>20</v>
      </c>
      <c r="AP73" s="193">
        <v>50</v>
      </c>
      <c r="AQ73" s="252">
        <v>9</v>
      </c>
      <c r="AR73" s="252">
        <v>2015</v>
      </c>
      <c r="AS73" s="207"/>
      <c r="AT73" s="45"/>
      <c r="AU73" s="226"/>
      <c r="AV73" s="45"/>
      <c r="AW73" s="226"/>
    </row>
    <row r="74" spans="1:49" ht="15" thickBot="1">
      <c r="A74" s="112" t="s">
        <v>217</v>
      </c>
      <c r="B74" s="95"/>
      <c r="C74" s="95"/>
      <c r="D74" s="95"/>
      <c r="E74" s="95"/>
      <c r="G74" s="146" t="s">
        <v>399</v>
      </c>
      <c r="H74" s="146" t="s">
        <v>400</v>
      </c>
      <c r="I74" s="146" t="s">
        <v>401</v>
      </c>
      <c r="J74" s="146" t="s">
        <v>414</v>
      </c>
      <c r="K74" s="146" t="s">
        <v>195</v>
      </c>
      <c r="R74" t="s">
        <v>274</v>
      </c>
      <c r="Z74" s="208" t="s">
        <v>413</v>
      </c>
      <c r="AA74" s="208">
        <v>15</v>
      </c>
      <c r="AB74" s="208">
        <v>21</v>
      </c>
      <c r="AC74" s="208">
        <v>51</v>
      </c>
      <c r="AD74" s="208">
        <v>9</v>
      </c>
      <c r="AE74" s="208">
        <v>2014</v>
      </c>
      <c r="AF74" s="207"/>
      <c r="AH74" s="226"/>
      <c r="AJ74" s="226"/>
      <c r="AK74" s="248"/>
      <c r="AM74" s="193" t="s">
        <v>157</v>
      </c>
      <c r="AN74" s="193">
        <v>29</v>
      </c>
      <c r="AO74" s="193">
        <v>6</v>
      </c>
      <c r="AP74" s="193">
        <v>9</v>
      </c>
      <c r="AQ74" s="252">
        <v>9</v>
      </c>
      <c r="AR74" s="252">
        <v>2016</v>
      </c>
      <c r="AS74" s="207"/>
      <c r="AT74" s="45"/>
      <c r="AU74" s="226"/>
      <c r="AV74" s="45"/>
      <c r="AW74" s="226"/>
    </row>
    <row r="75" spans="1:49" ht="13.5">
      <c r="A75" s="21" t="s">
        <v>399</v>
      </c>
      <c r="B75" s="21" t="s">
        <v>400</v>
      </c>
      <c r="C75" s="21" t="s">
        <v>401</v>
      </c>
      <c r="D75" s="21" t="s">
        <v>414</v>
      </c>
      <c r="E75" s="21" t="s">
        <v>415</v>
      </c>
      <c r="G75" s="144" t="s">
        <v>404</v>
      </c>
      <c r="H75" s="144">
        <v>19</v>
      </c>
      <c r="I75" s="144">
        <v>25</v>
      </c>
      <c r="J75" s="144">
        <v>12</v>
      </c>
      <c r="K75" s="145">
        <v>11</v>
      </c>
      <c r="Z75" s="208" t="s">
        <v>260</v>
      </c>
      <c r="AA75" s="208">
        <v>2</v>
      </c>
      <c r="AB75" s="208">
        <v>8</v>
      </c>
      <c r="AC75" s="208">
        <v>10</v>
      </c>
      <c r="AD75" s="208">
        <v>9</v>
      </c>
      <c r="AE75" s="208">
        <v>2015</v>
      </c>
      <c r="AF75" s="207"/>
      <c r="AH75" s="226"/>
      <c r="AJ75" s="226"/>
      <c r="AK75" s="248"/>
      <c r="AM75" s="208"/>
      <c r="AN75" s="208"/>
      <c r="AO75" s="208"/>
      <c r="AP75" s="208"/>
      <c r="AQ75" s="208"/>
      <c r="AR75" s="208"/>
      <c r="AS75" s="207"/>
      <c r="AT75" s="45"/>
      <c r="AU75" s="226"/>
      <c r="AV75" s="45"/>
      <c r="AW75" s="226"/>
    </row>
    <row r="76" spans="1:49" ht="13.5">
      <c r="A76" s="144" t="s">
        <v>404</v>
      </c>
      <c r="B76" s="144">
        <v>19</v>
      </c>
      <c r="C76" s="144">
        <v>25</v>
      </c>
      <c r="D76" s="144">
        <v>12</v>
      </c>
      <c r="E76" s="145">
        <v>11</v>
      </c>
      <c r="G76" s="144" t="s">
        <v>407</v>
      </c>
      <c r="H76" s="144">
        <v>25</v>
      </c>
      <c r="I76" s="144">
        <v>1</v>
      </c>
      <c r="J76" s="144">
        <v>26</v>
      </c>
      <c r="K76" s="145">
        <v>11</v>
      </c>
      <c r="T76" s="189"/>
      <c r="U76" s="189"/>
      <c r="V76" s="189"/>
      <c r="W76" s="189"/>
      <c r="X76" s="187"/>
      <c r="Z76" s="144"/>
      <c r="AA76" s="144"/>
      <c r="AB76" s="144"/>
      <c r="AC76" s="144"/>
      <c r="AD76" s="144"/>
      <c r="AE76" s="144"/>
      <c r="AF76" s="207"/>
      <c r="AH76" s="226"/>
      <c r="AJ76" s="226"/>
      <c r="AK76" s="248"/>
      <c r="AM76" s="144"/>
      <c r="AN76" s="144"/>
      <c r="AO76" s="144"/>
      <c r="AP76" s="144"/>
      <c r="AQ76" s="144"/>
      <c r="AR76" s="144"/>
      <c r="AS76" s="207"/>
      <c r="AT76" s="45"/>
      <c r="AU76" s="226"/>
      <c r="AV76" s="45"/>
      <c r="AW76" s="226"/>
    </row>
    <row r="77" spans="1:49" ht="15" thickBot="1">
      <c r="A77" s="144" t="s">
        <v>407</v>
      </c>
      <c r="B77" s="144">
        <v>25</v>
      </c>
      <c r="C77" s="144">
        <v>1</v>
      </c>
      <c r="D77" s="144">
        <v>26</v>
      </c>
      <c r="E77" s="145">
        <v>11</v>
      </c>
      <c r="G77" s="144" t="s">
        <v>411</v>
      </c>
      <c r="H77" s="144">
        <v>8</v>
      </c>
      <c r="I77" s="144">
        <v>14</v>
      </c>
      <c r="J77" s="144">
        <v>41</v>
      </c>
      <c r="K77" s="145">
        <v>11</v>
      </c>
      <c r="T77" s="190"/>
      <c r="U77" s="190"/>
      <c r="V77" s="192"/>
      <c r="W77" s="190"/>
      <c r="X77" s="191"/>
      <c r="Z77" s="113" t="s">
        <v>216</v>
      </c>
      <c r="AA77" s="211" t="s">
        <v>345</v>
      </c>
      <c r="AB77" s="171"/>
      <c r="AC77" s="171"/>
      <c r="AD77" s="171"/>
      <c r="AE77" s="171"/>
      <c r="AF77" s="207" t="s">
        <v>316</v>
      </c>
      <c r="AG77" s="45" t="s">
        <v>369</v>
      </c>
      <c r="AH77" s="226" t="s">
        <v>369</v>
      </c>
      <c r="AJ77" s="226"/>
      <c r="AK77" s="248"/>
      <c r="AM77" s="113" t="s">
        <v>216</v>
      </c>
      <c r="AN77" s="211" t="s">
        <v>345</v>
      </c>
      <c r="AO77" s="171"/>
      <c r="AP77" s="171"/>
      <c r="AQ77" s="171"/>
      <c r="AR77" s="171"/>
      <c r="AS77" s="207" t="s">
        <v>316</v>
      </c>
      <c r="AT77" s="45" t="s">
        <v>369</v>
      </c>
      <c r="AU77" s="226" t="s">
        <v>369</v>
      </c>
      <c r="AV77" s="45"/>
      <c r="AW77" s="226"/>
    </row>
    <row r="78" spans="1:49" ht="13.5">
      <c r="A78" s="144" t="s">
        <v>411</v>
      </c>
      <c r="B78" s="144">
        <v>1</v>
      </c>
      <c r="C78" s="144">
        <v>7</v>
      </c>
      <c r="D78" s="144">
        <v>40</v>
      </c>
      <c r="E78" s="145">
        <v>11</v>
      </c>
      <c r="G78" s="144" t="s">
        <v>413</v>
      </c>
      <c r="H78" s="144">
        <v>24</v>
      </c>
      <c r="I78" s="144">
        <v>30</v>
      </c>
      <c r="J78" s="144">
        <v>52</v>
      </c>
      <c r="K78" s="145">
        <v>11</v>
      </c>
      <c r="T78" s="189"/>
      <c r="U78" s="189"/>
      <c r="V78" s="189"/>
      <c r="W78" s="189"/>
      <c r="X78" s="187"/>
      <c r="Z78" s="146" t="s">
        <v>399</v>
      </c>
      <c r="AA78" s="146" t="s">
        <v>120</v>
      </c>
      <c r="AB78" s="146" t="s">
        <v>121</v>
      </c>
      <c r="AC78" s="146" t="s">
        <v>414</v>
      </c>
      <c r="AD78" s="146" t="s">
        <v>195</v>
      </c>
      <c r="AE78" s="146" t="s">
        <v>309</v>
      </c>
      <c r="AF78" s="207"/>
      <c r="AH78" s="226"/>
      <c r="AJ78" s="226"/>
      <c r="AK78" s="248"/>
      <c r="AM78" s="146" t="s">
        <v>399</v>
      </c>
      <c r="AN78" s="146" t="s">
        <v>120</v>
      </c>
      <c r="AO78" s="146" t="s">
        <v>121</v>
      </c>
      <c r="AP78" s="146" t="s">
        <v>414</v>
      </c>
      <c r="AQ78" s="146" t="s">
        <v>195</v>
      </c>
      <c r="AR78" s="146" t="s">
        <v>309</v>
      </c>
      <c r="AS78" s="207"/>
      <c r="AT78" s="45"/>
      <c r="AU78" s="226"/>
      <c r="AV78" s="45"/>
      <c r="AW78" s="226"/>
    </row>
    <row r="79" spans="1:49" ht="13.5">
      <c r="A79" s="144" t="s">
        <v>413</v>
      </c>
      <c r="B79" s="144">
        <v>24</v>
      </c>
      <c r="C79" s="144">
        <v>30</v>
      </c>
      <c r="D79" s="144">
        <v>52</v>
      </c>
      <c r="E79" s="145">
        <v>11</v>
      </c>
      <c r="G79" s="144"/>
      <c r="H79" s="144"/>
      <c r="I79" s="144"/>
      <c r="J79" s="144"/>
      <c r="K79" s="144"/>
      <c r="Z79" s="212" t="s">
        <v>404</v>
      </c>
      <c r="AA79" s="212">
        <v>10</v>
      </c>
      <c r="AB79" s="212">
        <v>16</v>
      </c>
      <c r="AC79" s="212">
        <v>11</v>
      </c>
      <c r="AD79" s="212">
        <v>10</v>
      </c>
      <c r="AE79" s="212">
        <v>2014</v>
      </c>
      <c r="AF79" s="207"/>
      <c r="AH79" s="226"/>
      <c r="AJ79" s="226"/>
      <c r="AK79" s="248"/>
      <c r="AM79" s="193" t="s">
        <v>407</v>
      </c>
      <c r="AN79" s="193">
        <v>1</v>
      </c>
      <c r="AO79" s="193">
        <v>7</v>
      </c>
      <c r="AP79" s="193">
        <v>22</v>
      </c>
      <c r="AQ79" s="252">
        <v>10</v>
      </c>
      <c r="AR79" s="252">
        <v>2015</v>
      </c>
      <c r="AS79" s="207"/>
      <c r="AT79" s="45"/>
      <c r="AU79" s="226"/>
      <c r="AV79" s="45"/>
      <c r="AW79" s="226"/>
    </row>
    <row r="80" spans="26:49" ht="13.5">
      <c r="Z80" s="208" t="s">
        <v>407</v>
      </c>
      <c r="AA80" s="208">
        <v>16</v>
      </c>
      <c r="AB80" s="208">
        <v>22</v>
      </c>
      <c r="AC80" s="208">
        <v>25</v>
      </c>
      <c r="AD80" s="208">
        <v>10</v>
      </c>
      <c r="AE80" s="208">
        <v>2014</v>
      </c>
      <c r="AF80" s="207"/>
      <c r="AH80" s="226"/>
      <c r="AJ80" s="226"/>
      <c r="AK80" s="248"/>
      <c r="AM80" s="193" t="s">
        <v>411</v>
      </c>
      <c r="AN80" s="193">
        <v>5</v>
      </c>
      <c r="AO80" s="193">
        <v>11</v>
      </c>
      <c r="AP80" s="193">
        <v>40</v>
      </c>
      <c r="AQ80" s="252">
        <v>10</v>
      </c>
      <c r="AR80" s="252">
        <v>2015</v>
      </c>
      <c r="AS80" s="207"/>
      <c r="AT80" s="45"/>
      <c r="AU80" s="226"/>
      <c r="AV80" s="45"/>
      <c r="AW80" s="226"/>
    </row>
    <row r="81" spans="26:49" ht="13.5">
      <c r="Z81" s="208" t="s">
        <v>411</v>
      </c>
      <c r="AA81" s="208">
        <v>6</v>
      </c>
      <c r="AB81" s="208">
        <v>12</v>
      </c>
      <c r="AC81" s="208">
        <v>41</v>
      </c>
      <c r="AD81" s="208">
        <v>10</v>
      </c>
      <c r="AE81" s="208">
        <v>2014</v>
      </c>
      <c r="AF81" s="207"/>
      <c r="AH81" s="226"/>
      <c r="AJ81" s="226"/>
      <c r="AK81" s="248"/>
      <c r="AM81" s="193" t="s">
        <v>413</v>
      </c>
      <c r="AN81" s="193">
        <v>21</v>
      </c>
      <c r="AO81" s="193">
        <v>27</v>
      </c>
      <c r="AP81" s="193">
        <v>51</v>
      </c>
      <c r="AQ81" s="252">
        <v>10</v>
      </c>
      <c r="AR81" s="252">
        <v>2015</v>
      </c>
      <c r="AS81" s="207"/>
      <c r="AT81" s="45"/>
      <c r="AU81" s="226"/>
      <c r="AV81" s="45"/>
      <c r="AW81" s="226"/>
    </row>
    <row r="82" spans="26:49" ht="13.5">
      <c r="Z82" s="208" t="s">
        <v>413</v>
      </c>
      <c r="AA82" s="208">
        <v>22</v>
      </c>
      <c r="AB82" s="208">
        <v>28</v>
      </c>
      <c r="AC82" s="208">
        <v>52</v>
      </c>
      <c r="AD82" s="208">
        <v>10</v>
      </c>
      <c r="AE82" s="208">
        <v>2014</v>
      </c>
      <c r="AF82" s="207"/>
      <c r="AH82" s="226"/>
      <c r="AJ82" s="226"/>
      <c r="AK82" s="248"/>
      <c r="AM82" s="193" t="s">
        <v>260</v>
      </c>
      <c r="AN82" s="193">
        <v>7</v>
      </c>
      <c r="AO82" s="193">
        <v>13</v>
      </c>
      <c r="AP82" s="193">
        <v>10</v>
      </c>
      <c r="AQ82" s="252">
        <v>10</v>
      </c>
      <c r="AR82" s="252">
        <v>2016</v>
      </c>
      <c r="AS82" s="207"/>
      <c r="AT82" s="45"/>
      <c r="AU82" s="226"/>
      <c r="AV82" s="45"/>
      <c r="AW82" s="226"/>
    </row>
    <row r="83" spans="26:49" ht="13.5">
      <c r="Z83" s="208" t="s">
        <v>260</v>
      </c>
      <c r="AA83" s="208">
        <v>9</v>
      </c>
      <c r="AB83" s="208">
        <v>15</v>
      </c>
      <c r="AC83" s="208">
        <v>11</v>
      </c>
      <c r="AD83" s="208">
        <v>10</v>
      </c>
      <c r="AE83" s="208">
        <v>2015</v>
      </c>
      <c r="AF83" s="207"/>
      <c r="AH83" s="226"/>
      <c r="AJ83" s="226"/>
      <c r="AK83" s="248"/>
      <c r="AM83" s="208"/>
      <c r="AN83" s="208"/>
      <c r="AO83" s="208"/>
      <c r="AP83" s="208"/>
      <c r="AQ83" s="208"/>
      <c r="AR83" s="208"/>
      <c r="AS83" s="207"/>
      <c r="AT83" s="45"/>
      <c r="AU83" s="226"/>
      <c r="AV83" s="45"/>
      <c r="AW83" s="226"/>
    </row>
    <row r="84" spans="26:49" ht="13.5">
      <c r="Z84" s="144"/>
      <c r="AA84" s="144"/>
      <c r="AB84" s="144"/>
      <c r="AC84" s="144"/>
      <c r="AD84" s="144"/>
      <c r="AE84" s="144"/>
      <c r="AF84" s="207"/>
      <c r="AH84" s="226"/>
      <c r="AJ84" s="226"/>
      <c r="AK84" s="248"/>
      <c r="AM84" s="144"/>
      <c r="AN84" s="144"/>
      <c r="AO84" s="144"/>
      <c r="AP84" s="144"/>
      <c r="AQ84" s="144"/>
      <c r="AR84" s="144"/>
      <c r="AS84" s="207"/>
      <c r="AT84" s="45"/>
      <c r="AU84" s="226"/>
      <c r="AV84" s="45"/>
      <c r="AW84" s="226"/>
    </row>
    <row r="85" spans="26:49" ht="15" thickBot="1">
      <c r="Z85" s="113" t="s">
        <v>217</v>
      </c>
      <c r="AA85" s="211" t="s">
        <v>345</v>
      </c>
      <c r="AB85" s="171"/>
      <c r="AC85" s="171"/>
      <c r="AD85" s="171"/>
      <c r="AE85" s="171"/>
      <c r="AF85" s="207" t="s">
        <v>317</v>
      </c>
      <c r="AG85" s="45" t="s">
        <v>77</v>
      </c>
      <c r="AH85" s="226" t="s">
        <v>77</v>
      </c>
      <c r="AJ85" s="226"/>
      <c r="AK85" s="248"/>
      <c r="AM85" s="113" t="s">
        <v>217</v>
      </c>
      <c r="AN85" s="211" t="s">
        <v>345</v>
      </c>
      <c r="AO85" s="171"/>
      <c r="AP85" s="171"/>
      <c r="AQ85" s="171"/>
      <c r="AR85" s="171"/>
      <c r="AS85" s="207" t="s">
        <v>317</v>
      </c>
      <c r="AT85" s="45" t="s">
        <v>77</v>
      </c>
      <c r="AU85" s="226" t="s">
        <v>77</v>
      </c>
      <c r="AV85" s="45"/>
      <c r="AW85" s="226"/>
    </row>
    <row r="86" spans="26:49" ht="13.5">
      <c r="Z86" s="146" t="s">
        <v>399</v>
      </c>
      <c r="AA86" s="146" t="s">
        <v>120</v>
      </c>
      <c r="AB86" s="146" t="s">
        <v>121</v>
      </c>
      <c r="AC86" s="146" t="s">
        <v>414</v>
      </c>
      <c r="AD86" s="146" t="s">
        <v>195</v>
      </c>
      <c r="AE86" s="146" t="s">
        <v>309</v>
      </c>
      <c r="AF86" s="144"/>
      <c r="AH86" s="226"/>
      <c r="AJ86" s="226"/>
      <c r="AK86" s="248"/>
      <c r="AM86" s="146" t="s">
        <v>399</v>
      </c>
      <c r="AN86" s="146" t="s">
        <v>120</v>
      </c>
      <c r="AO86" s="146" t="s">
        <v>121</v>
      </c>
      <c r="AP86" s="146" t="s">
        <v>414</v>
      </c>
      <c r="AQ86" s="146" t="s">
        <v>195</v>
      </c>
      <c r="AR86" s="146" t="s">
        <v>309</v>
      </c>
      <c r="AS86" s="144"/>
      <c r="AT86" s="45"/>
      <c r="AU86" s="226"/>
      <c r="AV86" s="45"/>
      <c r="AW86" s="226"/>
    </row>
    <row r="87" spans="26:49" ht="13.5">
      <c r="Z87" s="208" t="s">
        <v>404</v>
      </c>
      <c r="AA87" s="208">
        <v>17</v>
      </c>
      <c r="AB87" s="208">
        <v>23</v>
      </c>
      <c r="AC87" s="208">
        <v>12</v>
      </c>
      <c r="AD87" s="208">
        <v>11</v>
      </c>
      <c r="AE87" s="208">
        <v>2014</v>
      </c>
      <c r="AF87" s="144"/>
      <c r="AH87" s="226"/>
      <c r="AJ87" s="226"/>
      <c r="AK87" s="248"/>
      <c r="AM87" s="193" t="s">
        <v>407</v>
      </c>
      <c r="AN87" s="193">
        <v>8</v>
      </c>
      <c r="AO87" s="193">
        <v>14</v>
      </c>
      <c r="AP87" s="193">
        <v>23</v>
      </c>
      <c r="AQ87" s="252">
        <v>11</v>
      </c>
      <c r="AR87" s="252">
        <v>2015</v>
      </c>
      <c r="AS87" s="144"/>
      <c r="AT87" s="45"/>
      <c r="AU87" s="226"/>
      <c r="AV87" s="45"/>
      <c r="AW87" s="226"/>
    </row>
    <row r="88" spans="26:49" ht="13.5">
      <c r="Z88" s="208" t="s">
        <v>407</v>
      </c>
      <c r="AA88" s="208">
        <v>23</v>
      </c>
      <c r="AB88" s="208">
        <v>29</v>
      </c>
      <c r="AC88" s="208">
        <v>26</v>
      </c>
      <c r="AD88" s="208">
        <v>11</v>
      </c>
      <c r="AE88" s="208">
        <v>2014</v>
      </c>
      <c r="AF88" s="144"/>
      <c r="AH88" s="226"/>
      <c r="AJ88" s="226"/>
      <c r="AK88" s="248"/>
      <c r="AM88" s="193" t="s">
        <v>411</v>
      </c>
      <c r="AN88" s="193">
        <v>12</v>
      </c>
      <c r="AO88" s="193">
        <v>18</v>
      </c>
      <c r="AP88" s="193">
        <v>41</v>
      </c>
      <c r="AQ88" s="252">
        <v>11</v>
      </c>
      <c r="AR88" s="252">
        <v>2015</v>
      </c>
      <c r="AS88" s="144"/>
      <c r="AT88" s="45"/>
      <c r="AU88" s="226"/>
      <c r="AV88" s="45"/>
      <c r="AW88" s="226"/>
    </row>
    <row r="89" spans="26:49" ht="13.5">
      <c r="Z89" s="208" t="s">
        <v>411</v>
      </c>
      <c r="AA89" s="208">
        <v>13</v>
      </c>
      <c r="AB89" s="208">
        <v>19</v>
      </c>
      <c r="AC89" s="208">
        <v>42</v>
      </c>
      <c r="AD89" s="208">
        <v>11</v>
      </c>
      <c r="AE89" s="208">
        <v>2014</v>
      </c>
      <c r="AF89" s="144"/>
      <c r="AH89" s="226"/>
      <c r="AJ89" s="226"/>
      <c r="AK89" s="248"/>
      <c r="AM89" s="193" t="s">
        <v>413</v>
      </c>
      <c r="AN89" s="193">
        <v>28</v>
      </c>
      <c r="AO89" s="256">
        <v>3</v>
      </c>
      <c r="AP89" s="193">
        <v>52</v>
      </c>
      <c r="AQ89" s="252">
        <v>11</v>
      </c>
      <c r="AR89" s="252">
        <v>2015</v>
      </c>
      <c r="AS89" s="144"/>
      <c r="AT89" s="45"/>
      <c r="AU89" s="226"/>
      <c r="AV89" s="45"/>
      <c r="AW89" s="226"/>
    </row>
    <row r="90" spans="26:49" ht="13.5">
      <c r="Z90" s="209" t="s">
        <v>413</v>
      </c>
      <c r="AA90" s="209">
        <v>29</v>
      </c>
      <c r="AB90" s="213">
        <v>42008</v>
      </c>
      <c r="AC90" s="209">
        <v>1</v>
      </c>
      <c r="AD90" s="209">
        <v>11</v>
      </c>
      <c r="AE90" s="208">
        <v>2014</v>
      </c>
      <c r="AF90" s="144"/>
      <c r="AH90" s="226"/>
      <c r="AJ90" s="226"/>
      <c r="AK90" s="248"/>
      <c r="AM90" s="188" t="s">
        <v>260</v>
      </c>
      <c r="AN90" s="188">
        <v>14</v>
      </c>
      <c r="AO90" s="188">
        <v>20</v>
      </c>
      <c r="AP90" s="188">
        <v>11</v>
      </c>
      <c r="AQ90" s="251">
        <v>11</v>
      </c>
      <c r="AR90" s="251">
        <v>2016</v>
      </c>
      <c r="AS90" s="144"/>
      <c r="AT90" s="45"/>
      <c r="AU90" s="226"/>
      <c r="AV90" s="45"/>
      <c r="AW90" s="226"/>
    </row>
    <row r="91" spans="26:49" ht="13.5">
      <c r="Z91" s="212" t="s">
        <v>260</v>
      </c>
      <c r="AA91" s="212">
        <v>16</v>
      </c>
      <c r="AB91" s="212">
        <v>22</v>
      </c>
      <c r="AC91" s="212">
        <v>12</v>
      </c>
      <c r="AD91" s="212">
        <v>11</v>
      </c>
      <c r="AE91" s="212">
        <v>2015</v>
      </c>
      <c r="AF91" s="144"/>
      <c r="AH91" s="226"/>
      <c r="AJ91" s="226"/>
      <c r="AK91" s="248"/>
      <c r="AM91" s="212"/>
      <c r="AN91" s="212"/>
      <c r="AO91" s="212"/>
      <c r="AP91" s="212"/>
      <c r="AQ91" s="212"/>
      <c r="AR91" s="212"/>
      <c r="AS91" s="144"/>
      <c r="AT91" s="45"/>
      <c r="AU91" s="226"/>
      <c r="AV91" s="45"/>
      <c r="AW91" s="226"/>
    </row>
  </sheetData>
  <sheetProtection/>
  <mergeCells count="3">
    <mergeCell ref="T1:U1"/>
    <mergeCell ref="AB3:AC3"/>
    <mergeCell ref="AO3:AP3"/>
  </mergeCells>
  <printOptions/>
  <pageMargins left="0.7" right="0.7" top="0.75" bottom="0.75" header="0.3" footer="0.3"/>
  <pageSetup fitToHeight="1" fitToWidth="1" orientation="portrait" paperSize="9" scale="24"/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63">
      <selection activeCell="A3" sqref="A3:J56"/>
    </sheetView>
  </sheetViews>
  <sheetFormatPr defaultColWidth="11.421875" defaultRowHeight="15"/>
  <cols>
    <col min="1" max="12" width="8.8515625" style="0" customWidth="1"/>
    <col min="13" max="13" width="30.421875" style="0" bestFit="1" customWidth="1"/>
    <col min="14" max="14" width="26.00390625" style="0" bestFit="1" customWidth="1"/>
    <col min="15" max="15" width="25.00390625" style="0" bestFit="1" customWidth="1"/>
    <col min="16" max="16384" width="8.8515625" style="0" customWidth="1"/>
  </cols>
  <sheetData>
    <row r="1" ht="15">
      <c r="A1" s="40" t="s">
        <v>424</v>
      </c>
    </row>
    <row r="2" spans="13:14" ht="13.5">
      <c r="M2" s="149"/>
      <c r="N2" s="149"/>
    </row>
    <row r="3" spans="1:14" ht="13.5">
      <c r="A3" s="21" t="s">
        <v>399</v>
      </c>
      <c r="B3" s="21" t="s">
        <v>400</v>
      </c>
      <c r="C3" s="21" t="s">
        <v>401</v>
      </c>
      <c r="D3" s="21" t="s">
        <v>414</v>
      </c>
      <c r="E3" s="21" t="s">
        <v>415</v>
      </c>
      <c r="H3" s="143" t="s">
        <v>333</v>
      </c>
      <c r="J3" s="21" t="s">
        <v>426</v>
      </c>
      <c r="M3" s="45"/>
      <c r="N3" s="45"/>
    </row>
    <row r="4" spans="13:14" ht="15" thickBot="1">
      <c r="M4" s="150"/>
      <c r="N4" s="150"/>
    </row>
    <row r="5" spans="1:14" ht="13.5">
      <c r="A5" s="1" t="s">
        <v>402</v>
      </c>
      <c r="B5" s="1">
        <v>3</v>
      </c>
      <c r="C5" s="1">
        <v>9</v>
      </c>
      <c r="D5" s="1">
        <v>1</v>
      </c>
      <c r="E5" s="11">
        <v>1</v>
      </c>
      <c r="F5" t="s">
        <v>342</v>
      </c>
      <c r="G5" s="263" t="s">
        <v>416</v>
      </c>
      <c r="H5" t="s">
        <v>334</v>
      </c>
      <c r="J5" s="266" t="s">
        <v>420</v>
      </c>
      <c r="K5" t="s">
        <v>342</v>
      </c>
      <c r="M5" s="151"/>
      <c r="N5" s="151"/>
    </row>
    <row r="6" spans="1:14" ht="13.5">
      <c r="A6" s="1" t="s">
        <v>402</v>
      </c>
      <c r="B6" s="1">
        <v>10</v>
      </c>
      <c r="C6" s="1">
        <v>16</v>
      </c>
      <c r="D6" s="1">
        <v>2</v>
      </c>
      <c r="E6" s="11">
        <v>2</v>
      </c>
      <c r="F6" t="s">
        <v>140</v>
      </c>
      <c r="G6" s="264"/>
      <c r="H6" t="s">
        <v>335</v>
      </c>
      <c r="J6" s="267"/>
      <c r="K6" t="s">
        <v>140</v>
      </c>
      <c r="M6" s="151" t="s">
        <v>337</v>
      </c>
      <c r="N6" s="151" t="s">
        <v>338</v>
      </c>
    </row>
    <row r="7" spans="1:15" ht="13.5">
      <c r="A7" s="1" t="s">
        <v>402</v>
      </c>
      <c r="B7" s="1">
        <v>17</v>
      </c>
      <c r="C7" s="1">
        <v>23</v>
      </c>
      <c r="D7" s="1">
        <v>3</v>
      </c>
      <c r="E7" s="11">
        <v>3</v>
      </c>
      <c r="F7" s="142" t="s">
        <v>332</v>
      </c>
      <c r="G7" s="264"/>
      <c r="H7" t="s">
        <v>336</v>
      </c>
      <c r="J7" s="267"/>
      <c r="K7" s="142" t="s">
        <v>332</v>
      </c>
      <c r="L7" s="156" t="s">
        <v>195</v>
      </c>
      <c r="M7" s="152" t="s">
        <v>340</v>
      </c>
      <c r="N7" s="152" t="s">
        <v>341</v>
      </c>
      <c r="O7" s="153" t="s">
        <v>339</v>
      </c>
    </row>
    <row r="8" spans="1:15" ht="13.5">
      <c r="A8" s="1" t="s">
        <v>402</v>
      </c>
      <c r="B8" s="1">
        <v>24</v>
      </c>
      <c r="C8" s="1">
        <v>30</v>
      </c>
      <c r="D8" s="1">
        <v>4</v>
      </c>
      <c r="E8" s="11">
        <v>4</v>
      </c>
      <c r="F8" t="s">
        <v>292</v>
      </c>
      <c r="G8" s="264"/>
      <c r="H8" t="s">
        <v>334</v>
      </c>
      <c r="J8" s="267"/>
      <c r="K8" t="s">
        <v>292</v>
      </c>
      <c r="L8" s="151">
        <v>1</v>
      </c>
      <c r="M8" s="154">
        <v>40562</v>
      </c>
      <c r="N8" s="154">
        <v>40592</v>
      </c>
      <c r="O8" s="155">
        <v>40637</v>
      </c>
    </row>
    <row r="9" spans="1:15" ht="13.5">
      <c r="A9" s="1" t="s">
        <v>402</v>
      </c>
      <c r="B9" s="1">
        <v>31</v>
      </c>
      <c r="C9" s="1">
        <v>6</v>
      </c>
      <c r="D9" s="1">
        <v>5</v>
      </c>
      <c r="E9" s="11">
        <v>5</v>
      </c>
      <c r="F9" t="s">
        <v>148</v>
      </c>
      <c r="G9" s="264"/>
      <c r="H9" t="s">
        <v>334</v>
      </c>
      <c r="J9" s="267"/>
      <c r="K9" t="s">
        <v>148</v>
      </c>
      <c r="L9" s="151">
        <v>2</v>
      </c>
      <c r="M9" s="154">
        <v>40569</v>
      </c>
      <c r="N9" s="154">
        <v>40599</v>
      </c>
      <c r="O9" s="155">
        <v>40644</v>
      </c>
    </row>
    <row r="10" spans="1:15" ht="13.5">
      <c r="A10" s="2" t="s">
        <v>403</v>
      </c>
      <c r="B10" s="2">
        <v>7</v>
      </c>
      <c r="C10" s="2">
        <v>13</v>
      </c>
      <c r="D10" s="2">
        <v>6</v>
      </c>
      <c r="E10" s="12">
        <v>6</v>
      </c>
      <c r="F10" t="s">
        <v>331</v>
      </c>
      <c r="G10" s="264"/>
      <c r="J10" s="267"/>
      <c r="K10" t="s">
        <v>331</v>
      </c>
      <c r="L10" s="151">
        <v>3</v>
      </c>
      <c r="M10" s="154">
        <v>40576</v>
      </c>
      <c r="N10" s="154">
        <v>40606</v>
      </c>
      <c r="O10" s="155">
        <v>40651</v>
      </c>
    </row>
    <row r="11" spans="1:15" ht="13.5">
      <c r="A11" s="2" t="s">
        <v>403</v>
      </c>
      <c r="B11" s="2">
        <v>14</v>
      </c>
      <c r="C11" s="2">
        <v>20</v>
      </c>
      <c r="D11" s="2">
        <v>7</v>
      </c>
      <c r="E11" s="12" t="s">
        <v>465</v>
      </c>
      <c r="F11" s="138" t="s">
        <v>465</v>
      </c>
      <c r="G11" s="264"/>
      <c r="J11" s="267"/>
      <c r="K11" s="138" t="s">
        <v>465</v>
      </c>
      <c r="L11" s="151">
        <v>4</v>
      </c>
      <c r="M11" s="154">
        <v>40583</v>
      </c>
      <c r="N11" s="154">
        <v>40613</v>
      </c>
      <c r="O11" s="155">
        <v>40658</v>
      </c>
    </row>
    <row r="12" spans="1:15" ht="13.5">
      <c r="A12" s="2" t="s">
        <v>403</v>
      </c>
      <c r="B12" s="2">
        <v>21</v>
      </c>
      <c r="C12" s="2">
        <v>27</v>
      </c>
      <c r="D12" s="2">
        <v>8</v>
      </c>
      <c r="E12" s="12">
        <v>7</v>
      </c>
      <c r="G12" s="264"/>
      <c r="H12" t="s">
        <v>335</v>
      </c>
      <c r="J12" s="267"/>
      <c r="L12" s="151">
        <v>5</v>
      </c>
      <c r="M12" s="154">
        <v>40590</v>
      </c>
      <c r="N12" s="154">
        <v>40620</v>
      </c>
      <c r="O12" s="155">
        <v>40665</v>
      </c>
    </row>
    <row r="13" spans="1:15" ht="13.5">
      <c r="A13" s="2" t="s">
        <v>403</v>
      </c>
      <c r="B13" s="2">
        <v>28</v>
      </c>
      <c r="C13" s="2">
        <v>6</v>
      </c>
      <c r="D13" s="2">
        <v>9</v>
      </c>
      <c r="E13" s="12">
        <v>8</v>
      </c>
      <c r="F13" t="s">
        <v>203</v>
      </c>
      <c r="G13" s="264"/>
      <c r="H13" t="s">
        <v>334</v>
      </c>
      <c r="J13" s="267"/>
      <c r="K13" t="s">
        <v>203</v>
      </c>
      <c r="L13" s="151">
        <v>6</v>
      </c>
      <c r="M13" s="154">
        <v>40597</v>
      </c>
      <c r="N13" s="154">
        <v>40627</v>
      </c>
      <c r="O13" s="155">
        <v>40672</v>
      </c>
    </row>
    <row r="14" spans="1:15" ht="13.5">
      <c r="A14" s="3" t="s">
        <v>404</v>
      </c>
      <c r="B14" s="3">
        <v>7</v>
      </c>
      <c r="C14" s="3">
        <v>13</v>
      </c>
      <c r="D14" s="3">
        <v>10</v>
      </c>
      <c r="E14" s="13">
        <v>9</v>
      </c>
      <c r="G14" s="264"/>
      <c r="J14" s="267"/>
      <c r="L14" s="151">
        <v>7</v>
      </c>
      <c r="M14" s="154">
        <v>40604</v>
      </c>
      <c r="N14" s="154">
        <v>40634</v>
      </c>
      <c r="O14" s="155">
        <v>40679</v>
      </c>
    </row>
    <row r="15" spans="1:15" ht="15" thickBot="1">
      <c r="A15" s="3" t="s">
        <v>404</v>
      </c>
      <c r="B15" s="3">
        <v>14</v>
      </c>
      <c r="C15" s="3">
        <v>20</v>
      </c>
      <c r="D15" s="3">
        <v>11</v>
      </c>
      <c r="E15" s="13">
        <v>10</v>
      </c>
      <c r="G15" s="264"/>
      <c r="J15" s="32">
        <v>40252</v>
      </c>
      <c r="L15" s="151">
        <v>8</v>
      </c>
      <c r="M15" s="154">
        <v>40618</v>
      </c>
      <c r="N15" s="154">
        <v>40648</v>
      </c>
      <c r="O15" s="155">
        <v>40693</v>
      </c>
    </row>
    <row r="16" spans="1:15" ht="13.5">
      <c r="A16" s="3" t="s">
        <v>404</v>
      </c>
      <c r="B16" s="3">
        <v>21</v>
      </c>
      <c r="C16" s="3">
        <v>27</v>
      </c>
      <c r="D16" s="3">
        <v>12</v>
      </c>
      <c r="E16" s="13">
        <v>11</v>
      </c>
      <c r="F16" t="s">
        <v>144</v>
      </c>
      <c r="G16" s="264"/>
      <c r="H16" t="s">
        <v>331</v>
      </c>
      <c r="J16" s="34">
        <v>40259</v>
      </c>
      <c r="K16" t="s">
        <v>144</v>
      </c>
      <c r="L16" s="151">
        <v>9</v>
      </c>
      <c r="M16" s="154">
        <v>40625</v>
      </c>
      <c r="N16" s="154">
        <v>40655</v>
      </c>
      <c r="O16" s="155">
        <v>40700</v>
      </c>
    </row>
    <row r="17" spans="1:15" ht="15" thickBot="1">
      <c r="A17" s="3" t="s">
        <v>404</v>
      </c>
      <c r="B17" s="3">
        <v>28</v>
      </c>
      <c r="C17" s="3">
        <v>3</v>
      </c>
      <c r="D17" s="3">
        <v>13</v>
      </c>
      <c r="E17" s="13" t="s">
        <v>465</v>
      </c>
      <c r="F17" s="138" t="s">
        <v>465</v>
      </c>
      <c r="G17" s="265"/>
      <c r="J17" s="272" t="s">
        <v>421</v>
      </c>
      <c r="L17" s="151">
        <v>10</v>
      </c>
      <c r="M17" s="154">
        <v>40632</v>
      </c>
      <c r="N17" s="154">
        <v>40662</v>
      </c>
      <c r="O17" s="155">
        <v>40707</v>
      </c>
    </row>
    <row r="18" spans="1:15" ht="15" customHeight="1">
      <c r="A18" s="5" t="s">
        <v>405</v>
      </c>
      <c r="B18" s="5">
        <v>4</v>
      </c>
      <c r="C18" s="5">
        <v>10</v>
      </c>
      <c r="D18" s="5">
        <v>14</v>
      </c>
      <c r="E18" s="14">
        <v>1</v>
      </c>
      <c r="F18" t="s">
        <v>342</v>
      </c>
      <c r="G18" s="273" t="s">
        <v>417</v>
      </c>
      <c r="H18" t="s">
        <v>334</v>
      </c>
      <c r="J18" s="272"/>
      <c r="L18" s="151">
        <v>11</v>
      </c>
      <c r="M18" s="154">
        <v>40639</v>
      </c>
      <c r="N18" s="154">
        <v>40669</v>
      </c>
      <c r="O18" s="155">
        <v>40714</v>
      </c>
    </row>
    <row r="19" spans="1:10" ht="15" customHeight="1">
      <c r="A19" s="5" t="s">
        <v>405</v>
      </c>
      <c r="B19" s="5">
        <v>11</v>
      </c>
      <c r="C19" s="5">
        <v>17</v>
      </c>
      <c r="D19" s="5">
        <v>15</v>
      </c>
      <c r="E19" s="14">
        <v>2</v>
      </c>
      <c r="F19" t="s">
        <v>140</v>
      </c>
      <c r="G19" s="274"/>
      <c r="H19" t="s">
        <v>335</v>
      </c>
      <c r="J19" s="272"/>
    </row>
    <row r="20" spans="1:10" ht="15.75" customHeight="1">
      <c r="A20" s="5" t="s">
        <v>405</v>
      </c>
      <c r="B20" s="5">
        <v>18</v>
      </c>
      <c r="C20" s="5">
        <v>24</v>
      </c>
      <c r="D20" s="5">
        <v>16</v>
      </c>
      <c r="E20" s="14">
        <v>3</v>
      </c>
      <c r="F20" s="142" t="s">
        <v>332</v>
      </c>
      <c r="G20" s="274"/>
      <c r="H20" t="s">
        <v>336</v>
      </c>
      <c r="J20" s="272"/>
    </row>
    <row r="21" spans="1:10" ht="15" customHeight="1">
      <c r="A21" s="5" t="s">
        <v>405</v>
      </c>
      <c r="B21" s="5">
        <v>25</v>
      </c>
      <c r="C21" s="5">
        <v>1</v>
      </c>
      <c r="D21" s="5">
        <v>17</v>
      </c>
      <c r="E21" s="14">
        <v>4</v>
      </c>
      <c r="F21" t="s">
        <v>292</v>
      </c>
      <c r="G21" s="274"/>
      <c r="H21" t="s">
        <v>334</v>
      </c>
      <c r="J21" s="272"/>
    </row>
    <row r="22" spans="1:10" ht="15.75" customHeight="1" thickBot="1">
      <c r="A22" s="4" t="s">
        <v>406</v>
      </c>
      <c r="B22" s="4">
        <v>2</v>
      </c>
      <c r="C22" s="4">
        <v>8</v>
      </c>
      <c r="D22" s="4">
        <v>18</v>
      </c>
      <c r="E22" s="15">
        <v>5</v>
      </c>
      <c r="F22" t="s">
        <v>148</v>
      </c>
      <c r="G22" s="274"/>
      <c r="H22" t="s">
        <v>334</v>
      </c>
      <c r="J22" s="33">
        <v>40298</v>
      </c>
    </row>
    <row r="23" spans="1:10" ht="15" customHeight="1">
      <c r="A23" s="4" t="s">
        <v>406</v>
      </c>
      <c r="B23" s="4">
        <v>9</v>
      </c>
      <c r="C23" s="4">
        <v>15</v>
      </c>
      <c r="D23" s="4">
        <v>19</v>
      </c>
      <c r="E23" s="15">
        <v>6</v>
      </c>
      <c r="F23" t="s">
        <v>331</v>
      </c>
      <c r="G23" s="274"/>
      <c r="J23" s="35">
        <v>40299</v>
      </c>
    </row>
    <row r="24" spans="1:10" ht="15.75" customHeight="1">
      <c r="A24" s="4" t="s">
        <v>406</v>
      </c>
      <c r="B24" s="4">
        <v>16</v>
      </c>
      <c r="C24" s="4">
        <v>22</v>
      </c>
      <c r="D24" s="4">
        <v>20</v>
      </c>
      <c r="E24" s="15">
        <v>7</v>
      </c>
      <c r="G24" s="274"/>
      <c r="H24" t="s">
        <v>335</v>
      </c>
      <c r="J24" s="277" t="s">
        <v>423</v>
      </c>
    </row>
    <row r="25" spans="1:10" ht="15" customHeight="1">
      <c r="A25" s="4" t="s">
        <v>406</v>
      </c>
      <c r="B25" s="4">
        <v>23</v>
      </c>
      <c r="C25" s="4">
        <v>29</v>
      </c>
      <c r="D25" s="4">
        <v>21</v>
      </c>
      <c r="E25" s="15" t="s">
        <v>465</v>
      </c>
      <c r="F25" s="138" t="s">
        <v>465</v>
      </c>
      <c r="G25" s="274"/>
      <c r="J25" s="277"/>
    </row>
    <row r="26" spans="1:10" ht="15.75" customHeight="1" thickBot="1">
      <c r="A26" s="4" t="s">
        <v>406</v>
      </c>
      <c r="B26" s="4">
        <v>30</v>
      </c>
      <c r="C26" s="4">
        <v>5</v>
      </c>
      <c r="D26" s="4">
        <v>22</v>
      </c>
      <c r="E26" s="15">
        <v>8</v>
      </c>
      <c r="F26" t="s">
        <v>203</v>
      </c>
      <c r="G26" s="274"/>
      <c r="H26" t="s">
        <v>334</v>
      </c>
      <c r="J26" s="36">
        <v>40333</v>
      </c>
    </row>
    <row r="27" spans="1:10" ht="15" customHeight="1">
      <c r="A27" s="8" t="s">
        <v>407</v>
      </c>
      <c r="B27" s="8">
        <v>6</v>
      </c>
      <c r="C27" s="8">
        <v>12</v>
      </c>
      <c r="D27" s="8">
        <v>23</v>
      </c>
      <c r="E27" s="16">
        <v>9</v>
      </c>
      <c r="G27" s="274"/>
      <c r="J27" s="37">
        <v>40334</v>
      </c>
    </row>
    <row r="28" spans="1:10" ht="15.75" customHeight="1">
      <c r="A28" s="8" t="s">
        <v>407</v>
      </c>
      <c r="B28" s="8">
        <v>13</v>
      </c>
      <c r="C28" s="8">
        <v>19</v>
      </c>
      <c r="D28" s="8">
        <v>24</v>
      </c>
      <c r="E28" s="16">
        <v>10</v>
      </c>
      <c r="G28" s="274"/>
      <c r="J28" s="278" t="s">
        <v>422</v>
      </c>
    </row>
    <row r="29" spans="1:10" ht="15" customHeight="1">
      <c r="A29" s="8" t="s">
        <v>407</v>
      </c>
      <c r="B29" s="8">
        <v>20</v>
      </c>
      <c r="C29" s="8">
        <v>26</v>
      </c>
      <c r="D29" s="8">
        <v>25</v>
      </c>
      <c r="E29" s="16">
        <v>11</v>
      </c>
      <c r="F29" t="s">
        <v>144</v>
      </c>
      <c r="G29" s="274"/>
      <c r="H29" t="s">
        <v>331</v>
      </c>
      <c r="J29" s="278"/>
    </row>
    <row r="30" spans="1:10" ht="15" customHeight="1" thickBot="1">
      <c r="A30" s="8" t="s">
        <v>407</v>
      </c>
      <c r="B30" s="8">
        <v>27</v>
      </c>
      <c r="C30" s="8">
        <v>3</v>
      </c>
      <c r="D30" s="8">
        <v>26</v>
      </c>
      <c r="E30" s="16" t="s">
        <v>465</v>
      </c>
      <c r="F30" s="138" t="s">
        <v>465</v>
      </c>
      <c r="G30" s="275"/>
      <c r="J30" s="278"/>
    </row>
    <row r="31" spans="1:10" ht="15.75" customHeight="1">
      <c r="A31" s="4" t="s">
        <v>408</v>
      </c>
      <c r="B31" s="4">
        <v>4</v>
      </c>
      <c r="C31" s="4">
        <v>10</v>
      </c>
      <c r="D31" s="4">
        <v>27</v>
      </c>
      <c r="E31" s="15">
        <v>1</v>
      </c>
      <c r="F31" t="s">
        <v>342</v>
      </c>
      <c r="G31" s="279" t="s">
        <v>418</v>
      </c>
      <c r="H31" t="s">
        <v>334</v>
      </c>
      <c r="J31" s="278"/>
    </row>
    <row r="32" spans="1:10" ht="15" customHeight="1">
      <c r="A32" s="4" t="s">
        <v>408</v>
      </c>
      <c r="B32" s="4">
        <v>11</v>
      </c>
      <c r="C32" s="4">
        <v>17</v>
      </c>
      <c r="D32" s="4">
        <v>28</v>
      </c>
      <c r="E32" s="15">
        <v>2</v>
      </c>
      <c r="F32" t="s">
        <v>140</v>
      </c>
      <c r="G32" s="280"/>
      <c r="H32" t="s">
        <v>335</v>
      </c>
      <c r="J32" s="278"/>
    </row>
    <row r="33" spans="1:10" ht="15.75" customHeight="1">
      <c r="A33" s="4" t="s">
        <v>408</v>
      </c>
      <c r="B33" s="4">
        <v>18</v>
      </c>
      <c r="C33" s="4">
        <v>24</v>
      </c>
      <c r="D33" s="4">
        <v>29</v>
      </c>
      <c r="E33" s="15">
        <v>3</v>
      </c>
      <c r="F33" s="142" t="s">
        <v>332</v>
      </c>
      <c r="G33" s="280"/>
      <c r="H33" t="s">
        <v>336</v>
      </c>
      <c r="J33" s="278"/>
    </row>
    <row r="34" spans="1:10" ht="15" customHeight="1">
      <c r="A34" s="4" t="s">
        <v>408</v>
      </c>
      <c r="B34" s="4">
        <v>25</v>
      </c>
      <c r="C34" s="4">
        <v>31</v>
      </c>
      <c r="D34" s="4">
        <v>30</v>
      </c>
      <c r="E34" s="15" t="s">
        <v>465</v>
      </c>
      <c r="F34" s="138" t="s">
        <v>465</v>
      </c>
      <c r="G34" s="280"/>
      <c r="J34" s="278"/>
    </row>
    <row r="35" spans="1:10" ht="15.75" customHeight="1">
      <c r="A35" s="6" t="s">
        <v>409</v>
      </c>
      <c r="B35" s="6">
        <v>1</v>
      </c>
      <c r="C35" s="6">
        <v>7</v>
      </c>
      <c r="D35" s="6">
        <v>31</v>
      </c>
      <c r="E35" s="17">
        <v>4</v>
      </c>
      <c r="F35" t="s">
        <v>292</v>
      </c>
      <c r="G35" s="280"/>
      <c r="H35" t="s">
        <v>334</v>
      </c>
      <c r="J35" s="278"/>
    </row>
    <row r="36" spans="1:10" ht="15" customHeight="1">
      <c r="A36" s="6" t="s">
        <v>409</v>
      </c>
      <c r="B36" s="6">
        <v>8</v>
      </c>
      <c r="C36" s="6">
        <v>14</v>
      </c>
      <c r="D36" s="6">
        <v>32</v>
      </c>
      <c r="E36" s="17">
        <v>5</v>
      </c>
      <c r="F36" t="s">
        <v>148</v>
      </c>
      <c r="G36" s="280"/>
      <c r="H36" t="s">
        <v>334</v>
      </c>
      <c r="J36" s="278"/>
    </row>
    <row r="37" spans="1:10" ht="15.75" customHeight="1">
      <c r="A37" s="6" t="s">
        <v>409</v>
      </c>
      <c r="B37" s="6">
        <v>15</v>
      </c>
      <c r="C37" s="6">
        <v>21</v>
      </c>
      <c r="D37" s="6">
        <v>33</v>
      </c>
      <c r="E37" s="17">
        <v>6</v>
      </c>
      <c r="F37" t="s">
        <v>331</v>
      </c>
      <c r="G37" s="280"/>
      <c r="J37" s="278"/>
    </row>
    <row r="38" spans="1:10" ht="15.75" customHeight="1" thickBot="1">
      <c r="A38" s="6" t="s">
        <v>409</v>
      </c>
      <c r="B38" s="6">
        <v>22</v>
      </c>
      <c r="C38" s="6">
        <v>28</v>
      </c>
      <c r="D38" s="6">
        <v>34</v>
      </c>
      <c r="E38" s="17">
        <v>7</v>
      </c>
      <c r="G38" s="280"/>
      <c r="H38" t="s">
        <v>335</v>
      </c>
      <c r="J38" s="38">
        <v>40411</v>
      </c>
    </row>
    <row r="39" spans="1:10" ht="15" customHeight="1">
      <c r="A39" s="6" t="s">
        <v>409</v>
      </c>
      <c r="B39" s="6">
        <v>29</v>
      </c>
      <c r="C39" s="6">
        <v>4</v>
      </c>
      <c r="D39" s="6">
        <v>35</v>
      </c>
      <c r="E39" s="17" t="s">
        <v>465</v>
      </c>
      <c r="F39" s="138" t="s">
        <v>465</v>
      </c>
      <c r="G39" s="280"/>
      <c r="J39" s="35">
        <v>40412</v>
      </c>
    </row>
    <row r="40" spans="1:10" ht="15.75" customHeight="1">
      <c r="A40" s="1" t="s">
        <v>410</v>
      </c>
      <c r="B40" s="1">
        <v>5</v>
      </c>
      <c r="C40" s="1">
        <v>11</v>
      </c>
      <c r="D40" s="1">
        <v>36</v>
      </c>
      <c r="E40" s="11">
        <v>8</v>
      </c>
      <c r="F40" t="s">
        <v>203</v>
      </c>
      <c r="G40" s="280"/>
      <c r="H40" t="s">
        <v>334</v>
      </c>
      <c r="J40" s="277" t="s">
        <v>423</v>
      </c>
    </row>
    <row r="41" spans="1:10" ht="15" customHeight="1">
      <c r="A41" s="10" t="s">
        <v>410</v>
      </c>
      <c r="B41" s="10">
        <v>12</v>
      </c>
      <c r="C41" s="10">
        <v>18</v>
      </c>
      <c r="D41" s="10">
        <v>37</v>
      </c>
      <c r="E41" s="18" t="s">
        <v>465</v>
      </c>
      <c r="F41" s="138" t="s">
        <v>465</v>
      </c>
      <c r="G41" s="280"/>
      <c r="J41" s="277"/>
    </row>
    <row r="42" spans="1:10" ht="15.75" customHeight="1">
      <c r="A42" s="10" t="s">
        <v>410</v>
      </c>
      <c r="B42" s="10">
        <v>19</v>
      </c>
      <c r="C42" s="10">
        <v>25</v>
      </c>
      <c r="D42" s="10">
        <v>38</v>
      </c>
      <c r="E42" s="18">
        <v>9</v>
      </c>
      <c r="G42" s="280"/>
      <c r="J42" s="277"/>
    </row>
    <row r="43" spans="1:10" ht="15" customHeight="1" thickBot="1">
      <c r="A43" s="10" t="s">
        <v>410</v>
      </c>
      <c r="B43" s="10">
        <v>26</v>
      </c>
      <c r="C43" s="10">
        <v>2</v>
      </c>
      <c r="D43" s="10">
        <v>39</v>
      </c>
      <c r="E43" s="18">
        <v>10</v>
      </c>
      <c r="G43" s="281"/>
      <c r="J43" s="277"/>
    </row>
    <row r="44" spans="1:10" ht="15.75" customHeight="1" thickBot="1">
      <c r="A44" s="7" t="s">
        <v>411</v>
      </c>
      <c r="B44" s="7">
        <v>3</v>
      </c>
      <c r="C44" s="7">
        <v>9</v>
      </c>
      <c r="D44" s="7">
        <v>40</v>
      </c>
      <c r="E44" s="19">
        <v>11</v>
      </c>
      <c r="F44" t="s">
        <v>144</v>
      </c>
      <c r="G44" s="285" t="s">
        <v>419</v>
      </c>
      <c r="H44" t="s">
        <v>331</v>
      </c>
      <c r="J44" s="36">
        <v>40451</v>
      </c>
    </row>
    <row r="45" spans="1:10" ht="15" customHeight="1">
      <c r="A45" s="7" t="s">
        <v>411</v>
      </c>
      <c r="B45" s="7">
        <v>10</v>
      </c>
      <c r="C45" s="7">
        <v>16</v>
      </c>
      <c r="D45" s="7">
        <v>41</v>
      </c>
      <c r="E45" s="19">
        <v>1</v>
      </c>
      <c r="F45" t="s">
        <v>342</v>
      </c>
      <c r="G45" s="286"/>
      <c r="H45" t="s">
        <v>334</v>
      </c>
      <c r="J45" s="34">
        <v>40452</v>
      </c>
    </row>
    <row r="46" spans="1:10" ht="15.75" customHeight="1">
      <c r="A46" s="7" t="s">
        <v>411</v>
      </c>
      <c r="B46" s="7">
        <v>17</v>
      </c>
      <c r="C46" s="7">
        <v>23</v>
      </c>
      <c r="D46" s="7">
        <v>42</v>
      </c>
      <c r="E46" s="19">
        <v>2</v>
      </c>
      <c r="F46" t="s">
        <v>140</v>
      </c>
      <c r="G46" s="286"/>
      <c r="H46" t="s">
        <v>335</v>
      </c>
      <c r="J46" s="272" t="s">
        <v>421</v>
      </c>
    </row>
    <row r="47" spans="1:10" ht="15" customHeight="1">
      <c r="A47" s="7" t="s">
        <v>411</v>
      </c>
      <c r="B47" s="7">
        <v>24</v>
      </c>
      <c r="C47" s="7">
        <v>30</v>
      </c>
      <c r="D47" s="7">
        <v>43</v>
      </c>
      <c r="E47" s="19">
        <v>3</v>
      </c>
      <c r="F47" s="142" t="s">
        <v>332</v>
      </c>
      <c r="G47" s="286"/>
      <c r="H47" t="s">
        <v>336</v>
      </c>
      <c r="J47" s="272"/>
    </row>
    <row r="48" spans="1:10" ht="15.75" customHeight="1">
      <c r="A48" s="7" t="s">
        <v>411</v>
      </c>
      <c r="B48" s="7">
        <v>31</v>
      </c>
      <c r="C48" s="7">
        <v>6</v>
      </c>
      <c r="D48" s="7">
        <v>44</v>
      </c>
      <c r="E48" s="19">
        <v>4</v>
      </c>
      <c r="F48" t="s">
        <v>292</v>
      </c>
      <c r="G48" s="286"/>
      <c r="H48" t="s">
        <v>334</v>
      </c>
      <c r="J48" s="272"/>
    </row>
    <row r="49" spans="1:10" ht="15" customHeight="1">
      <c r="A49" s="2" t="s">
        <v>412</v>
      </c>
      <c r="B49" s="2">
        <v>7</v>
      </c>
      <c r="C49" s="2">
        <v>13</v>
      </c>
      <c r="D49" s="2">
        <v>45</v>
      </c>
      <c r="E49" s="12" t="s">
        <v>465</v>
      </c>
      <c r="F49" s="138" t="s">
        <v>465</v>
      </c>
      <c r="G49" s="286"/>
      <c r="J49" s="272"/>
    </row>
    <row r="50" spans="1:10" ht="15.75" customHeight="1">
      <c r="A50" s="2" t="s">
        <v>412</v>
      </c>
      <c r="B50" s="2">
        <v>14</v>
      </c>
      <c r="C50" s="2">
        <v>20</v>
      </c>
      <c r="D50" s="2">
        <v>46</v>
      </c>
      <c r="E50" s="12">
        <v>5</v>
      </c>
      <c r="F50" t="s">
        <v>148</v>
      </c>
      <c r="G50" s="286"/>
      <c r="H50" t="s">
        <v>334</v>
      </c>
      <c r="J50" s="272"/>
    </row>
    <row r="51" spans="1:10" ht="15" customHeight="1">
      <c r="A51" s="2" t="s">
        <v>412</v>
      </c>
      <c r="B51" s="2">
        <v>21</v>
      </c>
      <c r="C51" s="2">
        <v>27</v>
      </c>
      <c r="D51" s="2">
        <v>47</v>
      </c>
      <c r="E51" s="12">
        <v>6</v>
      </c>
      <c r="F51" t="s">
        <v>331</v>
      </c>
      <c r="G51" s="286"/>
      <c r="J51" s="272"/>
    </row>
    <row r="52" spans="1:10" ht="15" customHeight="1">
      <c r="A52" s="2" t="s">
        <v>412</v>
      </c>
      <c r="B52" s="2">
        <v>28</v>
      </c>
      <c r="C52" s="2">
        <v>4</v>
      </c>
      <c r="D52" s="2">
        <v>48</v>
      </c>
      <c r="E52" s="12">
        <v>7</v>
      </c>
      <c r="G52" s="286"/>
      <c r="H52" t="s">
        <v>335</v>
      </c>
      <c r="J52" s="272"/>
    </row>
    <row r="53" spans="1:10" ht="15.75" customHeight="1" thickBot="1">
      <c r="A53" s="9" t="s">
        <v>413</v>
      </c>
      <c r="B53" s="9">
        <v>5</v>
      </c>
      <c r="C53" s="9">
        <v>11</v>
      </c>
      <c r="D53" s="9">
        <v>49</v>
      </c>
      <c r="E53" s="20">
        <v>8</v>
      </c>
      <c r="F53" t="s">
        <v>203</v>
      </c>
      <c r="G53" s="286"/>
      <c r="H53" t="s">
        <v>334</v>
      </c>
      <c r="J53" s="33">
        <v>40512</v>
      </c>
    </row>
    <row r="54" spans="1:10" ht="15" customHeight="1">
      <c r="A54" s="9" t="s">
        <v>413</v>
      </c>
      <c r="B54" s="9">
        <v>12</v>
      </c>
      <c r="C54" s="9">
        <v>18</v>
      </c>
      <c r="D54" s="9">
        <v>50</v>
      </c>
      <c r="E54" s="20">
        <v>9</v>
      </c>
      <c r="G54" s="286"/>
      <c r="J54" s="39">
        <v>40513</v>
      </c>
    </row>
    <row r="55" spans="1:10" ht="15.75" customHeight="1">
      <c r="A55" s="9" t="s">
        <v>413</v>
      </c>
      <c r="B55" s="9">
        <v>19</v>
      </c>
      <c r="C55" s="9">
        <v>25</v>
      </c>
      <c r="D55" s="9">
        <v>51</v>
      </c>
      <c r="E55" s="20">
        <v>10</v>
      </c>
      <c r="G55" s="286"/>
      <c r="J55" s="267" t="s">
        <v>420</v>
      </c>
    </row>
    <row r="56" spans="1:10" ht="15" customHeight="1">
      <c r="A56" s="9" t="s">
        <v>413</v>
      </c>
      <c r="B56" s="9">
        <v>26</v>
      </c>
      <c r="C56" s="9">
        <v>1</v>
      </c>
      <c r="D56" s="9">
        <v>52</v>
      </c>
      <c r="E56" s="20">
        <v>11</v>
      </c>
      <c r="F56" t="s">
        <v>144</v>
      </c>
      <c r="G56" s="286"/>
      <c r="H56" t="s">
        <v>331</v>
      </c>
      <c r="J56" s="267"/>
    </row>
  </sheetData>
  <sheetProtection/>
  <autoFilter ref="A4:J56"/>
  <mergeCells count="11">
    <mergeCell ref="J46:J52"/>
    <mergeCell ref="J40:J43"/>
    <mergeCell ref="G31:G43"/>
    <mergeCell ref="G44:G56"/>
    <mergeCell ref="J55:J56"/>
    <mergeCell ref="G5:G17"/>
    <mergeCell ref="J5:J14"/>
    <mergeCell ref="J17:J21"/>
    <mergeCell ref="J28:J37"/>
    <mergeCell ref="G18:G30"/>
    <mergeCell ref="J24:J25"/>
  </mergeCells>
  <printOptions/>
  <pageMargins left="0.7" right="0.7" top="0.75" bottom="0.75" header="0.3" footer="0.3"/>
  <pageSetup horizontalDpi="600" verticalDpi="600" orientation="portrait" scale="63"/>
  <headerFooter alignWithMargins="0">
    <oddHeader>&amp;C&amp;"+,Bold"&amp;12Kure Beach Calendar - 2010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I11" sqref="I11"/>
    </sheetView>
  </sheetViews>
  <sheetFormatPr defaultColWidth="11.421875" defaultRowHeight="15"/>
  <cols>
    <col min="1" max="12" width="8.8515625" style="0" customWidth="1"/>
    <col min="13" max="13" width="9.28125" style="0" customWidth="1"/>
    <col min="14" max="14" width="8.8515625" style="0" customWidth="1"/>
    <col min="15" max="15" width="14.7109375" style="0" bestFit="1" customWidth="1"/>
    <col min="16" max="16384" width="8.8515625" style="0" customWidth="1"/>
  </cols>
  <sheetData>
    <row r="1" ht="15">
      <c r="A1" s="40" t="s">
        <v>424</v>
      </c>
    </row>
    <row r="3" spans="1:15" ht="13.5">
      <c r="A3" s="21" t="s">
        <v>399</v>
      </c>
      <c r="B3" s="21" t="s">
        <v>400</v>
      </c>
      <c r="C3" s="21" t="s">
        <v>401</v>
      </c>
      <c r="D3" s="21" t="s">
        <v>414</v>
      </c>
      <c r="E3" s="21" t="s">
        <v>415</v>
      </c>
      <c r="J3" s="21" t="s">
        <v>426</v>
      </c>
      <c r="L3" s="21" t="s">
        <v>399</v>
      </c>
      <c r="M3" s="21" t="s">
        <v>88</v>
      </c>
      <c r="N3" s="21" t="s">
        <v>89</v>
      </c>
      <c r="O3" s="21" t="s">
        <v>90</v>
      </c>
    </row>
    <row r="4" ht="15" thickBot="1"/>
    <row r="5" spans="1:15" ht="13.5">
      <c r="A5" s="1" t="s">
        <v>402</v>
      </c>
      <c r="B5" s="1">
        <v>4</v>
      </c>
      <c r="C5" s="1">
        <v>10</v>
      </c>
      <c r="D5" s="1">
        <v>1</v>
      </c>
      <c r="E5" s="11">
        <v>1</v>
      </c>
      <c r="G5" s="263" t="s">
        <v>416</v>
      </c>
      <c r="J5" s="266" t="s">
        <v>420</v>
      </c>
      <c r="L5" s="268" t="s">
        <v>427</v>
      </c>
      <c r="M5" s="41">
        <v>55.9</v>
      </c>
      <c r="N5" s="41">
        <v>35.3</v>
      </c>
      <c r="O5" s="41">
        <v>45.6</v>
      </c>
    </row>
    <row r="6" spans="1:15" ht="15" thickBot="1">
      <c r="A6" s="1" t="s">
        <v>402</v>
      </c>
      <c r="B6" s="1">
        <v>11</v>
      </c>
      <c r="C6" s="1">
        <v>17</v>
      </c>
      <c r="D6" s="1">
        <v>2</v>
      </c>
      <c r="E6" s="11">
        <v>2</v>
      </c>
      <c r="G6" s="264"/>
      <c r="J6" s="267"/>
      <c r="L6" s="269"/>
      <c r="M6" s="42"/>
      <c r="N6" s="42"/>
      <c r="O6" s="42"/>
    </row>
    <row r="7" spans="1:10" ht="13.5">
      <c r="A7" s="1" t="s">
        <v>402</v>
      </c>
      <c r="B7" s="1">
        <v>18</v>
      </c>
      <c r="C7" s="1">
        <v>24</v>
      </c>
      <c r="D7" s="1">
        <v>3</v>
      </c>
      <c r="E7" s="11">
        <v>3</v>
      </c>
      <c r="G7" s="264"/>
      <c r="H7" s="142"/>
      <c r="J7" s="267"/>
    </row>
    <row r="8" spans="1:10" ht="15" thickBot="1">
      <c r="A8" s="1" t="s">
        <v>402</v>
      </c>
      <c r="B8" s="1">
        <v>25</v>
      </c>
      <c r="C8" s="1">
        <v>31</v>
      </c>
      <c r="D8" s="1">
        <v>4</v>
      </c>
      <c r="E8" s="11">
        <v>4</v>
      </c>
      <c r="G8" s="264"/>
      <c r="J8" s="267"/>
    </row>
    <row r="9" spans="1:15" ht="13.5">
      <c r="A9" s="2" t="s">
        <v>403</v>
      </c>
      <c r="B9" s="2">
        <v>1</v>
      </c>
      <c r="C9" s="2">
        <v>7</v>
      </c>
      <c r="D9" s="2">
        <v>5</v>
      </c>
      <c r="E9" s="12">
        <v>5</v>
      </c>
      <c r="G9" s="264"/>
      <c r="J9" s="267"/>
      <c r="L9" s="270" t="s">
        <v>157</v>
      </c>
      <c r="M9" s="43">
        <v>58.1</v>
      </c>
      <c r="N9" s="43">
        <v>36.6</v>
      </c>
      <c r="O9" s="43">
        <v>47.4</v>
      </c>
    </row>
    <row r="10" spans="1:15" ht="15" thickBot="1">
      <c r="A10" s="2" t="s">
        <v>403</v>
      </c>
      <c r="B10" s="2">
        <v>8</v>
      </c>
      <c r="C10" s="2">
        <v>14</v>
      </c>
      <c r="D10" s="2">
        <v>6</v>
      </c>
      <c r="E10" s="12">
        <v>6</v>
      </c>
      <c r="G10" s="264"/>
      <c r="J10" s="267"/>
      <c r="L10" s="271"/>
      <c r="M10" s="44"/>
      <c r="N10" s="44"/>
      <c r="O10" s="44"/>
    </row>
    <row r="11" spans="1:10" ht="13.5">
      <c r="A11" s="2" t="s">
        <v>403</v>
      </c>
      <c r="B11" s="2">
        <v>15</v>
      </c>
      <c r="C11" s="2">
        <v>21</v>
      </c>
      <c r="D11" s="2">
        <v>7</v>
      </c>
      <c r="E11" s="12">
        <v>7</v>
      </c>
      <c r="G11" s="264"/>
      <c r="H11" s="138"/>
      <c r="J11" s="267"/>
    </row>
    <row r="12" spans="1:10" ht="15" thickBot="1">
      <c r="A12" s="2" t="s">
        <v>403</v>
      </c>
      <c r="B12" s="2">
        <v>22</v>
      </c>
      <c r="C12" s="2">
        <v>28</v>
      </c>
      <c r="D12" s="2">
        <v>8</v>
      </c>
      <c r="E12" s="12">
        <v>8</v>
      </c>
      <c r="G12" s="264"/>
      <c r="J12" s="267"/>
    </row>
    <row r="13" spans="1:15" ht="13.5">
      <c r="A13" s="3" t="s">
        <v>404</v>
      </c>
      <c r="B13" s="3">
        <v>1</v>
      </c>
      <c r="C13" s="3">
        <v>7</v>
      </c>
      <c r="D13" s="3">
        <v>9</v>
      </c>
      <c r="E13" s="13">
        <v>9</v>
      </c>
      <c r="G13" s="264"/>
      <c r="J13" s="267"/>
      <c r="L13" s="268" t="s">
        <v>428</v>
      </c>
      <c r="M13" s="41">
        <v>64.8</v>
      </c>
      <c r="N13" s="41">
        <v>43.3</v>
      </c>
      <c r="O13" s="41">
        <v>54.1</v>
      </c>
    </row>
    <row r="14" spans="1:15" ht="15" thickBot="1">
      <c r="A14" s="3" t="s">
        <v>404</v>
      </c>
      <c r="B14" s="3">
        <v>8</v>
      </c>
      <c r="C14" s="3">
        <v>14</v>
      </c>
      <c r="D14" s="3">
        <v>10</v>
      </c>
      <c r="E14" s="13">
        <v>10</v>
      </c>
      <c r="G14" s="264"/>
      <c r="J14" s="267"/>
      <c r="L14" s="269"/>
      <c r="M14" s="42"/>
      <c r="N14" s="42"/>
      <c r="O14" s="42"/>
    </row>
    <row r="15" spans="1:10" ht="15" thickBot="1">
      <c r="A15" s="3" t="s">
        <v>404</v>
      </c>
      <c r="B15" s="3">
        <v>15</v>
      </c>
      <c r="C15" s="3">
        <v>21</v>
      </c>
      <c r="D15" s="3">
        <v>11</v>
      </c>
      <c r="E15" s="13">
        <v>11</v>
      </c>
      <c r="G15" s="264"/>
      <c r="J15" s="32">
        <v>40252</v>
      </c>
    </row>
    <row r="16" spans="1:10" ht="13.5">
      <c r="A16" s="3" t="s">
        <v>404</v>
      </c>
      <c r="B16" s="3">
        <v>22</v>
      </c>
      <c r="C16" s="3">
        <v>28</v>
      </c>
      <c r="D16" s="3">
        <v>12</v>
      </c>
      <c r="E16" s="13">
        <v>12</v>
      </c>
      <c r="G16" s="264"/>
      <c r="J16" s="34">
        <v>40259</v>
      </c>
    </row>
    <row r="17" spans="1:10" ht="15" thickBot="1">
      <c r="A17" s="3" t="s">
        <v>404</v>
      </c>
      <c r="B17" s="3">
        <v>29</v>
      </c>
      <c r="C17" s="3">
        <v>4</v>
      </c>
      <c r="D17" s="3">
        <v>13</v>
      </c>
      <c r="E17" s="13">
        <v>13</v>
      </c>
      <c r="G17" s="265"/>
      <c r="J17" s="272" t="s">
        <v>421</v>
      </c>
    </row>
    <row r="18" spans="1:15" ht="13.5">
      <c r="A18" s="5" t="s">
        <v>405</v>
      </c>
      <c r="B18" s="5">
        <v>5</v>
      </c>
      <c r="C18" s="5">
        <v>11</v>
      </c>
      <c r="D18" s="5">
        <v>14</v>
      </c>
      <c r="E18" s="14">
        <v>1</v>
      </c>
      <c r="G18" s="273" t="s">
        <v>417</v>
      </c>
      <c r="J18" s="272"/>
      <c r="L18" s="270" t="s">
        <v>429</v>
      </c>
      <c r="M18" s="43">
        <v>74.3</v>
      </c>
      <c r="N18" s="43">
        <v>51.8</v>
      </c>
      <c r="O18" s="43">
        <v>63.1</v>
      </c>
    </row>
    <row r="19" spans="1:15" ht="15" thickBot="1">
      <c r="A19" s="5" t="s">
        <v>405</v>
      </c>
      <c r="B19" s="5">
        <v>12</v>
      </c>
      <c r="C19" s="5">
        <v>18</v>
      </c>
      <c r="D19" s="5">
        <v>15</v>
      </c>
      <c r="E19" s="14">
        <v>2</v>
      </c>
      <c r="G19" s="274"/>
      <c r="J19" s="272"/>
      <c r="L19" s="271"/>
      <c r="M19" s="44"/>
      <c r="N19" s="44"/>
      <c r="O19" s="44"/>
    </row>
    <row r="20" spans="1:10" ht="13.5">
      <c r="A20" s="5" t="s">
        <v>405</v>
      </c>
      <c r="B20" s="5">
        <v>19</v>
      </c>
      <c r="C20" s="5">
        <v>25</v>
      </c>
      <c r="D20" s="5">
        <v>16</v>
      </c>
      <c r="E20" s="14">
        <v>3</v>
      </c>
      <c r="G20" s="274"/>
      <c r="J20" s="272"/>
    </row>
    <row r="21" spans="1:10" ht="15" thickBot="1">
      <c r="A21" s="5" t="s">
        <v>405</v>
      </c>
      <c r="B21" s="5">
        <v>26</v>
      </c>
      <c r="C21" s="5">
        <v>2</v>
      </c>
      <c r="D21" s="5">
        <v>17</v>
      </c>
      <c r="E21" s="14">
        <v>4</v>
      </c>
      <c r="G21" s="274"/>
      <c r="J21" s="33">
        <v>40298</v>
      </c>
    </row>
    <row r="22" spans="1:15" ht="13.5">
      <c r="A22" s="4" t="s">
        <v>406</v>
      </c>
      <c r="B22" s="4">
        <v>3</v>
      </c>
      <c r="C22" s="4">
        <v>9</v>
      </c>
      <c r="D22" s="4">
        <v>18</v>
      </c>
      <c r="E22" s="15">
        <v>5</v>
      </c>
      <c r="G22" s="274"/>
      <c r="J22" s="35">
        <v>40299</v>
      </c>
      <c r="L22" s="268" t="s">
        <v>84</v>
      </c>
      <c r="M22" s="41">
        <v>80.9</v>
      </c>
      <c r="N22" s="41">
        <v>60.4</v>
      </c>
      <c r="O22" s="41">
        <v>70.7</v>
      </c>
    </row>
    <row r="23" spans="1:15" ht="15" thickBot="1">
      <c r="A23" s="4" t="s">
        <v>406</v>
      </c>
      <c r="B23" s="4">
        <v>10</v>
      </c>
      <c r="C23" s="4">
        <v>16</v>
      </c>
      <c r="D23" s="4">
        <v>19</v>
      </c>
      <c r="E23" s="15">
        <v>6</v>
      </c>
      <c r="G23" s="274"/>
      <c r="J23" s="277" t="s">
        <v>423</v>
      </c>
      <c r="L23" s="269"/>
      <c r="M23" s="42"/>
      <c r="N23" s="42"/>
      <c r="O23" s="42"/>
    </row>
    <row r="24" spans="1:10" ht="13.5">
      <c r="A24" s="4" t="s">
        <v>406</v>
      </c>
      <c r="B24" s="4">
        <v>17</v>
      </c>
      <c r="C24" s="4">
        <v>23</v>
      </c>
      <c r="D24" s="4">
        <v>20</v>
      </c>
      <c r="E24" s="15">
        <v>7</v>
      </c>
      <c r="G24" s="274"/>
      <c r="J24" s="277"/>
    </row>
    <row r="25" spans="1:10" ht="15" thickBot="1">
      <c r="A25" s="4" t="s">
        <v>406</v>
      </c>
      <c r="B25" s="4">
        <v>24</v>
      </c>
      <c r="C25" s="4">
        <v>30</v>
      </c>
      <c r="D25" s="4">
        <v>21</v>
      </c>
      <c r="E25" s="15">
        <v>8</v>
      </c>
      <c r="G25" s="274"/>
      <c r="J25" s="36">
        <v>40333</v>
      </c>
    </row>
    <row r="26" spans="1:15" ht="13.5">
      <c r="A26" s="4" t="s">
        <v>406</v>
      </c>
      <c r="B26" s="4">
        <v>31</v>
      </c>
      <c r="C26" s="4">
        <v>6</v>
      </c>
      <c r="D26" s="4">
        <v>22</v>
      </c>
      <c r="E26" s="15">
        <v>9</v>
      </c>
      <c r="G26" s="274"/>
      <c r="J26" s="37">
        <v>40334</v>
      </c>
      <c r="L26" s="270" t="s">
        <v>430</v>
      </c>
      <c r="M26" s="43">
        <v>86.1</v>
      </c>
      <c r="N26" s="43">
        <v>67.1</v>
      </c>
      <c r="O26" s="43">
        <v>76.6</v>
      </c>
    </row>
    <row r="27" spans="1:15" ht="15" thickBot="1">
      <c r="A27" s="8" t="s">
        <v>407</v>
      </c>
      <c r="B27" s="8">
        <v>7</v>
      </c>
      <c r="C27" s="8">
        <v>13</v>
      </c>
      <c r="D27" s="8">
        <v>23</v>
      </c>
      <c r="E27" s="16">
        <v>10</v>
      </c>
      <c r="G27" s="274"/>
      <c r="J27" s="278" t="s">
        <v>422</v>
      </c>
      <c r="L27" s="271"/>
      <c r="M27" s="44"/>
      <c r="N27" s="44"/>
      <c r="O27" s="44"/>
    </row>
    <row r="28" spans="1:10" ht="13.5">
      <c r="A28" s="8" t="s">
        <v>407</v>
      </c>
      <c r="B28" s="8">
        <v>14</v>
      </c>
      <c r="C28" s="8">
        <v>20</v>
      </c>
      <c r="D28" s="8">
        <v>24</v>
      </c>
      <c r="E28" s="16">
        <v>11</v>
      </c>
      <c r="G28" s="274"/>
      <c r="J28" s="278"/>
    </row>
    <row r="29" spans="1:10" ht="13.5">
      <c r="A29" s="8" t="s">
        <v>407</v>
      </c>
      <c r="B29" s="8">
        <v>21</v>
      </c>
      <c r="C29" s="8">
        <v>27</v>
      </c>
      <c r="D29" s="8">
        <v>25</v>
      </c>
      <c r="E29" s="16">
        <v>12</v>
      </c>
      <c r="G29" s="274"/>
      <c r="J29" s="278"/>
    </row>
    <row r="30" spans="1:10" ht="15" thickBot="1">
      <c r="A30" s="8" t="s">
        <v>407</v>
      </c>
      <c r="B30" s="8">
        <v>28</v>
      </c>
      <c r="C30" s="8">
        <v>4</v>
      </c>
      <c r="D30" s="8">
        <v>26</v>
      </c>
      <c r="E30" s="16">
        <v>13</v>
      </c>
      <c r="G30" s="275"/>
      <c r="J30" s="278"/>
    </row>
    <row r="31" spans="1:15" ht="13.5">
      <c r="A31" s="4" t="s">
        <v>408</v>
      </c>
      <c r="B31" s="4">
        <v>5</v>
      </c>
      <c r="C31" s="4">
        <v>11</v>
      </c>
      <c r="D31" s="4">
        <v>27</v>
      </c>
      <c r="E31" s="15">
        <v>1</v>
      </c>
      <c r="G31" s="279" t="s">
        <v>418</v>
      </c>
      <c r="J31" s="278"/>
      <c r="L31" s="270" t="s">
        <v>431</v>
      </c>
      <c r="M31" s="257">
        <v>89.3</v>
      </c>
      <c r="N31" s="257">
        <v>71.3</v>
      </c>
      <c r="O31" s="43">
        <v>80.3</v>
      </c>
    </row>
    <row r="32" spans="1:15" ht="15" thickBot="1">
      <c r="A32" s="4" t="s">
        <v>408</v>
      </c>
      <c r="B32" s="4">
        <v>12</v>
      </c>
      <c r="C32" s="4">
        <v>18</v>
      </c>
      <c r="D32" s="4">
        <v>28</v>
      </c>
      <c r="E32" s="15">
        <v>2</v>
      </c>
      <c r="G32" s="280"/>
      <c r="J32" s="278"/>
      <c r="L32" s="271"/>
      <c r="M32" s="258"/>
      <c r="N32" s="258"/>
      <c r="O32" s="44"/>
    </row>
    <row r="33" spans="1:10" ht="13.5">
      <c r="A33" s="4" t="s">
        <v>408</v>
      </c>
      <c r="B33" s="4">
        <v>19</v>
      </c>
      <c r="C33" s="4">
        <v>25</v>
      </c>
      <c r="D33" s="4">
        <v>29</v>
      </c>
      <c r="E33" s="15">
        <v>3</v>
      </c>
      <c r="G33" s="280"/>
      <c r="J33" s="278"/>
    </row>
    <row r="34" spans="1:10" ht="15" thickBot="1">
      <c r="A34" s="4" t="s">
        <v>408</v>
      </c>
      <c r="B34" s="4">
        <v>26</v>
      </c>
      <c r="C34" s="4">
        <v>1</v>
      </c>
      <c r="D34" s="4">
        <v>30</v>
      </c>
      <c r="E34" s="15">
        <v>4</v>
      </c>
      <c r="G34" s="280"/>
      <c r="J34" s="278"/>
    </row>
    <row r="35" spans="1:15" ht="13.5">
      <c r="A35" s="6" t="s">
        <v>409</v>
      </c>
      <c r="B35" s="6">
        <v>2</v>
      </c>
      <c r="C35" s="6">
        <v>8</v>
      </c>
      <c r="D35" s="6">
        <v>31</v>
      </c>
      <c r="E35" s="17">
        <v>5</v>
      </c>
      <c r="G35" s="280"/>
      <c r="J35" s="278"/>
      <c r="L35" s="268" t="s">
        <v>432</v>
      </c>
      <c r="M35" s="259">
        <v>88.6</v>
      </c>
      <c r="N35" s="259">
        <v>70.8</v>
      </c>
      <c r="O35" s="41">
        <v>79.7</v>
      </c>
    </row>
    <row r="36" spans="1:15" ht="15" thickBot="1">
      <c r="A36" s="6" t="s">
        <v>409</v>
      </c>
      <c r="B36" s="6">
        <v>9</v>
      </c>
      <c r="C36" s="6">
        <v>15</v>
      </c>
      <c r="D36" s="6">
        <v>32</v>
      </c>
      <c r="E36" s="17">
        <v>6</v>
      </c>
      <c r="G36" s="280"/>
      <c r="J36" s="278"/>
      <c r="L36" s="269"/>
      <c r="M36" s="282"/>
      <c r="N36" s="282"/>
      <c r="O36" s="42"/>
    </row>
    <row r="37" spans="1:10" ht="15" thickBot="1">
      <c r="A37" s="6" t="s">
        <v>409</v>
      </c>
      <c r="B37" s="6">
        <v>16</v>
      </c>
      <c r="C37" s="6">
        <v>22</v>
      </c>
      <c r="D37" s="6">
        <v>33</v>
      </c>
      <c r="E37" s="17">
        <v>7</v>
      </c>
      <c r="G37" s="280"/>
      <c r="J37" s="38">
        <v>40411</v>
      </c>
    </row>
    <row r="38" spans="1:10" ht="13.5">
      <c r="A38" s="6" t="s">
        <v>409</v>
      </c>
      <c r="B38" s="6">
        <v>23</v>
      </c>
      <c r="C38" s="6">
        <v>29</v>
      </c>
      <c r="D38" s="6">
        <v>34</v>
      </c>
      <c r="E38" s="17">
        <v>8</v>
      </c>
      <c r="G38" s="280"/>
      <c r="J38" s="35">
        <v>40412</v>
      </c>
    </row>
    <row r="39" spans="1:10" ht="15" thickBot="1">
      <c r="A39" s="6" t="s">
        <v>409</v>
      </c>
      <c r="B39" s="6">
        <v>30</v>
      </c>
      <c r="C39" s="6">
        <v>5</v>
      </c>
      <c r="D39" s="6">
        <v>35</v>
      </c>
      <c r="E39" s="17">
        <v>9</v>
      </c>
      <c r="G39" s="280"/>
      <c r="J39" s="277" t="s">
        <v>423</v>
      </c>
    </row>
    <row r="40" spans="1:15" ht="13.5">
      <c r="A40" s="10" t="s">
        <v>410</v>
      </c>
      <c r="B40" s="10">
        <v>6</v>
      </c>
      <c r="C40" s="10">
        <v>12</v>
      </c>
      <c r="D40" s="10">
        <v>36</v>
      </c>
      <c r="E40" s="18">
        <v>10</v>
      </c>
      <c r="G40" s="280"/>
      <c r="J40" s="277"/>
      <c r="L40" s="270" t="s">
        <v>85</v>
      </c>
      <c r="M40" s="257">
        <v>83.9</v>
      </c>
      <c r="N40" s="257">
        <v>65.7</v>
      </c>
      <c r="O40" s="43">
        <v>74.8</v>
      </c>
    </row>
    <row r="41" spans="1:15" ht="15" thickBot="1">
      <c r="A41" s="10" t="s">
        <v>410</v>
      </c>
      <c r="B41" s="10">
        <v>13</v>
      </c>
      <c r="C41" s="10">
        <v>19</v>
      </c>
      <c r="D41" s="10">
        <v>37</v>
      </c>
      <c r="E41" s="18">
        <v>11</v>
      </c>
      <c r="G41" s="280"/>
      <c r="J41" s="277"/>
      <c r="L41" s="271"/>
      <c r="M41" s="258"/>
      <c r="N41" s="258"/>
      <c r="O41" s="44"/>
    </row>
    <row r="42" spans="1:10" ht="13.5">
      <c r="A42" s="10" t="s">
        <v>410</v>
      </c>
      <c r="B42" s="10">
        <v>20</v>
      </c>
      <c r="C42" s="10">
        <v>26</v>
      </c>
      <c r="D42" s="10">
        <v>38</v>
      </c>
      <c r="E42" s="18">
        <v>12</v>
      </c>
      <c r="G42" s="280"/>
      <c r="J42" s="277"/>
    </row>
    <row r="43" spans="1:10" ht="15" thickBot="1">
      <c r="A43" s="10" t="s">
        <v>410</v>
      </c>
      <c r="B43" s="10">
        <v>27</v>
      </c>
      <c r="C43" s="10">
        <v>3</v>
      </c>
      <c r="D43" s="10">
        <v>39</v>
      </c>
      <c r="E43" s="18">
        <v>13</v>
      </c>
      <c r="G43" s="281"/>
      <c r="J43" s="36">
        <v>40451</v>
      </c>
    </row>
    <row r="44" spans="1:15" ht="13.5">
      <c r="A44" s="7" t="s">
        <v>411</v>
      </c>
      <c r="B44" s="7">
        <v>4</v>
      </c>
      <c r="C44" s="7">
        <v>10</v>
      </c>
      <c r="D44" s="7">
        <v>40</v>
      </c>
      <c r="E44" s="19">
        <v>1</v>
      </c>
      <c r="G44" s="285" t="s">
        <v>419</v>
      </c>
      <c r="J44" s="34">
        <v>40452</v>
      </c>
      <c r="L44" s="268" t="s">
        <v>83</v>
      </c>
      <c r="M44" s="259">
        <v>75.2</v>
      </c>
      <c r="N44" s="259">
        <v>53.7</v>
      </c>
      <c r="O44" s="41">
        <v>64.5</v>
      </c>
    </row>
    <row r="45" spans="1:15" ht="15" thickBot="1">
      <c r="A45" s="7" t="s">
        <v>411</v>
      </c>
      <c r="B45" s="7">
        <v>11</v>
      </c>
      <c r="C45" s="7">
        <v>17</v>
      </c>
      <c r="D45" s="7">
        <v>41</v>
      </c>
      <c r="E45" s="19">
        <v>2</v>
      </c>
      <c r="G45" s="286"/>
      <c r="J45" s="272" t="s">
        <v>421</v>
      </c>
      <c r="L45" s="269"/>
      <c r="M45" s="282"/>
      <c r="N45" s="282"/>
      <c r="O45" s="42"/>
    </row>
    <row r="46" spans="1:10" ht="13.5">
      <c r="A46" s="7" t="s">
        <v>411</v>
      </c>
      <c r="B46" s="7">
        <v>18</v>
      </c>
      <c r="C46" s="7">
        <v>24</v>
      </c>
      <c r="D46" s="7">
        <v>42</v>
      </c>
      <c r="E46" s="19">
        <v>3</v>
      </c>
      <c r="G46" s="286"/>
      <c r="J46" s="272"/>
    </row>
    <row r="47" spans="1:10" ht="15" thickBot="1">
      <c r="A47" s="7" t="s">
        <v>411</v>
      </c>
      <c r="B47" s="7">
        <v>25</v>
      </c>
      <c r="C47" s="7">
        <v>31</v>
      </c>
      <c r="D47" s="7">
        <v>43</v>
      </c>
      <c r="E47" s="19">
        <v>4</v>
      </c>
      <c r="G47" s="286"/>
      <c r="J47" s="272"/>
    </row>
    <row r="48" spans="1:15" ht="13.5">
      <c r="A48" s="2" t="s">
        <v>412</v>
      </c>
      <c r="B48" s="2">
        <v>1</v>
      </c>
      <c r="C48" s="2">
        <v>7</v>
      </c>
      <c r="D48" s="2">
        <v>44</v>
      </c>
      <c r="E48" s="12">
        <v>5</v>
      </c>
      <c r="G48" s="286"/>
      <c r="J48" s="272"/>
      <c r="L48" s="270" t="s">
        <v>155</v>
      </c>
      <c r="M48" s="257">
        <v>66.8</v>
      </c>
      <c r="N48" s="257">
        <v>43.9</v>
      </c>
      <c r="O48" s="43">
        <v>55.4</v>
      </c>
    </row>
    <row r="49" spans="1:15" ht="15" thickBot="1">
      <c r="A49" s="2" t="s">
        <v>412</v>
      </c>
      <c r="B49" s="2">
        <v>8</v>
      </c>
      <c r="C49" s="2">
        <v>14</v>
      </c>
      <c r="D49" s="2">
        <v>45</v>
      </c>
      <c r="E49" s="12">
        <v>6</v>
      </c>
      <c r="G49" s="286"/>
      <c r="J49" s="272"/>
      <c r="L49" s="271"/>
      <c r="M49" s="258"/>
      <c r="N49" s="258"/>
      <c r="O49" s="44"/>
    </row>
    <row r="50" spans="1:10" ht="13.5">
      <c r="A50" s="2" t="s">
        <v>412</v>
      </c>
      <c r="B50" s="2">
        <v>15</v>
      </c>
      <c r="C50" s="2">
        <v>21</v>
      </c>
      <c r="D50" s="2">
        <v>46</v>
      </c>
      <c r="E50" s="12">
        <v>7</v>
      </c>
      <c r="G50" s="286"/>
      <c r="J50" s="272"/>
    </row>
    <row r="51" spans="1:10" ht="13.5">
      <c r="A51" s="2" t="s">
        <v>412</v>
      </c>
      <c r="B51" s="2">
        <v>22</v>
      </c>
      <c r="C51" s="2">
        <v>28</v>
      </c>
      <c r="D51" s="2">
        <v>47</v>
      </c>
      <c r="E51" s="12">
        <v>8</v>
      </c>
      <c r="G51" s="286"/>
      <c r="J51" s="272"/>
    </row>
    <row r="52" spans="1:10" ht="15" thickBot="1">
      <c r="A52" s="2" t="s">
        <v>412</v>
      </c>
      <c r="B52" s="2">
        <v>29</v>
      </c>
      <c r="C52" s="2">
        <v>5</v>
      </c>
      <c r="D52" s="2">
        <v>48</v>
      </c>
      <c r="E52" s="12">
        <v>9</v>
      </c>
      <c r="G52" s="286"/>
      <c r="J52" s="33">
        <v>40512</v>
      </c>
    </row>
    <row r="53" spans="1:15" ht="13.5">
      <c r="A53" s="9" t="s">
        <v>413</v>
      </c>
      <c r="B53" s="9">
        <v>6</v>
      </c>
      <c r="C53" s="9">
        <v>12</v>
      </c>
      <c r="D53" s="9">
        <v>49</v>
      </c>
      <c r="E53" s="20">
        <v>10</v>
      </c>
      <c r="G53" s="286"/>
      <c r="J53" s="39">
        <v>40513</v>
      </c>
      <c r="L53" s="268" t="s">
        <v>156</v>
      </c>
      <c r="M53" s="259">
        <v>59.1</v>
      </c>
      <c r="N53" s="259">
        <v>37.2</v>
      </c>
      <c r="O53" s="41">
        <v>48.2</v>
      </c>
    </row>
    <row r="54" spans="1:15" ht="15" thickBot="1">
      <c r="A54" s="9" t="s">
        <v>413</v>
      </c>
      <c r="B54" s="9">
        <v>13</v>
      </c>
      <c r="C54" s="9">
        <v>19</v>
      </c>
      <c r="D54" s="9">
        <v>50</v>
      </c>
      <c r="E54" s="20">
        <v>11</v>
      </c>
      <c r="G54" s="286"/>
      <c r="J54" s="267" t="s">
        <v>420</v>
      </c>
      <c r="L54" s="269"/>
      <c r="M54" s="282"/>
      <c r="N54" s="282"/>
      <c r="O54" s="42"/>
    </row>
    <row r="55" spans="1:10" ht="13.5">
      <c r="A55" s="9" t="s">
        <v>413</v>
      </c>
      <c r="B55" s="9">
        <v>20</v>
      </c>
      <c r="C55" s="9">
        <v>26</v>
      </c>
      <c r="D55" s="9">
        <v>51</v>
      </c>
      <c r="E55" s="20">
        <v>12</v>
      </c>
      <c r="G55" s="286"/>
      <c r="J55" s="267"/>
    </row>
    <row r="56" spans="1:10" ht="15" thickBot="1">
      <c r="A56" s="9" t="s">
        <v>413</v>
      </c>
      <c r="B56" s="9">
        <v>27</v>
      </c>
      <c r="C56" s="9">
        <v>2</v>
      </c>
      <c r="D56" s="9">
        <v>52</v>
      </c>
      <c r="E56" s="20">
        <v>13</v>
      </c>
      <c r="G56" s="287"/>
      <c r="J56" s="288"/>
    </row>
  </sheetData>
  <sheetProtection/>
  <autoFilter ref="A4:J56"/>
  <mergeCells count="35">
    <mergeCell ref="L40:L41"/>
    <mergeCell ref="M40:M41"/>
    <mergeCell ref="G5:G17"/>
    <mergeCell ref="G18:G30"/>
    <mergeCell ref="G31:G43"/>
    <mergeCell ref="L26:L27"/>
    <mergeCell ref="J23:J24"/>
    <mergeCell ref="M31:M32"/>
    <mergeCell ref="L5:L6"/>
    <mergeCell ref="L9:L10"/>
    <mergeCell ref="G44:G56"/>
    <mergeCell ref="J54:J56"/>
    <mergeCell ref="J5:J14"/>
    <mergeCell ref="J17:J20"/>
    <mergeCell ref="J45:J51"/>
    <mergeCell ref="J27:J36"/>
    <mergeCell ref="J39:J42"/>
    <mergeCell ref="L13:L14"/>
    <mergeCell ref="L18:L19"/>
    <mergeCell ref="L22:L23"/>
    <mergeCell ref="N31:N32"/>
    <mergeCell ref="L35:L36"/>
    <mergeCell ref="M35:M36"/>
    <mergeCell ref="N35:N36"/>
    <mergeCell ref="L31:L32"/>
    <mergeCell ref="N40:N41"/>
    <mergeCell ref="L53:L54"/>
    <mergeCell ref="M53:M54"/>
    <mergeCell ref="N53:N54"/>
    <mergeCell ref="L44:L45"/>
    <mergeCell ref="M44:M45"/>
    <mergeCell ref="N44:N45"/>
    <mergeCell ref="L48:L49"/>
    <mergeCell ref="M48:M49"/>
    <mergeCell ref="N48:N49"/>
  </mergeCells>
  <printOptions/>
  <pageMargins left="0.7" right="0.7" top="0.75" bottom="0.75" header="0.3" footer="0.3"/>
  <pageSetup horizontalDpi="600" verticalDpi="600" orientation="portrait" scale="63"/>
  <headerFooter alignWithMargins="0">
    <oddHeader>&amp;C&amp;"+,Bold"&amp;12Kure Beach Calendar - 2010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P56"/>
  <sheetViews>
    <sheetView workbookViewId="0" topLeftCell="A1">
      <selection activeCell="I8" sqref="I8"/>
    </sheetView>
  </sheetViews>
  <sheetFormatPr defaultColWidth="11.421875" defaultRowHeight="15"/>
  <cols>
    <col min="1" max="5" width="8.8515625" style="0" customWidth="1"/>
    <col min="6" max="6" width="10.7109375" style="0" bestFit="1" customWidth="1"/>
    <col min="7" max="13" width="8.8515625" style="0" customWidth="1"/>
    <col min="14" max="14" width="9.28125" style="0" customWidth="1"/>
    <col min="15" max="15" width="8.8515625" style="0" customWidth="1"/>
    <col min="16" max="16" width="14.7109375" style="0" bestFit="1" customWidth="1"/>
    <col min="17" max="16384" width="8.8515625" style="0" customWidth="1"/>
  </cols>
  <sheetData>
    <row r="1" spans="1:3" ht="15">
      <c r="A1" s="40" t="s">
        <v>424</v>
      </c>
      <c r="C1" s="99">
        <v>2010</v>
      </c>
    </row>
    <row r="3" spans="1:16" ht="13.5">
      <c r="A3" s="21" t="s">
        <v>399</v>
      </c>
      <c r="B3" s="21" t="s">
        <v>400</v>
      </c>
      <c r="C3" s="21" t="s">
        <v>401</v>
      </c>
      <c r="D3" s="21" t="s">
        <v>414</v>
      </c>
      <c r="E3" s="21" t="s">
        <v>415</v>
      </c>
      <c r="K3" s="21" t="s">
        <v>426</v>
      </c>
      <c r="M3" s="21" t="s">
        <v>399</v>
      </c>
      <c r="N3" s="21" t="s">
        <v>88</v>
      </c>
      <c r="O3" s="21" t="s">
        <v>89</v>
      </c>
      <c r="P3" s="21" t="s">
        <v>90</v>
      </c>
    </row>
    <row r="4" ht="15" thickBot="1"/>
    <row r="5" spans="1:16" ht="15">
      <c r="A5" s="1" t="s">
        <v>402</v>
      </c>
      <c r="B5" s="1">
        <v>4</v>
      </c>
      <c r="C5" s="1">
        <v>10</v>
      </c>
      <c r="D5" s="1">
        <v>1</v>
      </c>
      <c r="E5" s="11">
        <v>1</v>
      </c>
      <c r="F5" s="122" t="s">
        <v>464</v>
      </c>
      <c r="G5" s="263" t="s">
        <v>416</v>
      </c>
      <c r="H5" s="126"/>
      <c r="I5">
        <v>1</v>
      </c>
      <c r="K5" s="266" t="s">
        <v>420</v>
      </c>
      <c r="L5">
        <v>1</v>
      </c>
      <c r="M5" s="268" t="s">
        <v>427</v>
      </c>
      <c r="N5" s="41">
        <v>55.9</v>
      </c>
      <c r="O5" s="41">
        <v>35.3</v>
      </c>
      <c r="P5" s="41">
        <v>45.6</v>
      </c>
    </row>
    <row r="6" spans="1:16" ht="15.75" thickBot="1">
      <c r="A6" s="1" t="s">
        <v>402</v>
      </c>
      <c r="B6" s="1">
        <v>11</v>
      </c>
      <c r="C6" s="1">
        <v>17</v>
      </c>
      <c r="D6" s="1">
        <v>2</v>
      </c>
      <c r="E6" s="47">
        <v>2</v>
      </c>
      <c r="F6" s="122" t="s">
        <v>140</v>
      </c>
      <c r="G6" s="264"/>
      <c r="H6" s="126"/>
      <c r="I6">
        <v>2</v>
      </c>
      <c r="K6" s="267"/>
      <c r="L6">
        <v>2</v>
      </c>
      <c r="M6" s="269"/>
      <c r="N6" s="42"/>
      <c r="O6" s="42"/>
      <c r="P6" s="42"/>
    </row>
    <row r="7" spans="1:12" ht="15">
      <c r="A7" s="1" t="s">
        <v>402</v>
      </c>
      <c r="B7" s="1">
        <v>18</v>
      </c>
      <c r="C7" s="1">
        <v>24</v>
      </c>
      <c r="D7" s="1">
        <v>3</v>
      </c>
      <c r="E7" s="11">
        <v>3</v>
      </c>
      <c r="F7" s="130" t="s">
        <v>473</v>
      </c>
      <c r="G7" s="264"/>
      <c r="H7" s="126"/>
      <c r="I7">
        <v>3</v>
      </c>
      <c r="K7" s="267"/>
      <c r="L7">
        <v>3</v>
      </c>
    </row>
    <row r="8" spans="1:12" ht="15.75" thickBot="1">
      <c r="A8" s="1" t="s">
        <v>402</v>
      </c>
      <c r="B8" s="1">
        <v>25</v>
      </c>
      <c r="C8" s="1">
        <v>31</v>
      </c>
      <c r="D8" s="1">
        <v>4</v>
      </c>
      <c r="E8" s="47">
        <v>4</v>
      </c>
      <c r="F8" s="122" t="s">
        <v>292</v>
      </c>
      <c r="G8" s="264"/>
      <c r="H8" s="126"/>
      <c r="I8">
        <v>4</v>
      </c>
      <c r="K8" s="267"/>
      <c r="L8">
        <v>4</v>
      </c>
    </row>
    <row r="9" spans="1:16" ht="15">
      <c r="A9" s="2" t="s">
        <v>403</v>
      </c>
      <c r="B9" s="2">
        <v>1</v>
      </c>
      <c r="C9" s="2">
        <v>7</v>
      </c>
      <c r="D9" s="2">
        <v>5</v>
      </c>
      <c r="E9" s="12">
        <v>5</v>
      </c>
      <c r="F9" s="122" t="s">
        <v>148</v>
      </c>
      <c r="G9" s="264"/>
      <c r="H9" s="126"/>
      <c r="I9">
        <v>5</v>
      </c>
      <c r="K9" s="267"/>
      <c r="L9">
        <v>5</v>
      </c>
      <c r="M9" s="270" t="s">
        <v>157</v>
      </c>
      <c r="N9" s="43">
        <v>58.1</v>
      </c>
      <c r="O9" s="43">
        <v>36.6</v>
      </c>
      <c r="P9" s="43">
        <v>47.4</v>
      </c>
    </row>
    <row r="10" spans="1:16" ht="15.75" thickBot="1">
      <c r="A10" s="2" t="s">
        <v>403</v>
      </c>
      <c r="B10" s="2">
        <v>8</v>
      </c>
      <c r="C10" s="2">
        <v>14</v>
      </c>
      <c r="D10" s="2">
        <v>6</v>
      </c>
      <c r="E10" s="12">
        <v>6</v>
      </c>
      <c r="F10" s="122" t="s">
        <v>145</v>
      </c>
      <c r="G10" s="264"/>
      <c r="H10" s="126"/>
      <c r="I10">
        <v>6</v>
      </c>
      <c r="K10" s="267"/>
      <c r="L10">
        <v>6</v>
      </c>
      <c r="M10" s="271"/>
      <c r="N10" s="44"/>
      <c r="O10" s="44"/>
      <c r="P10" s="44"/>
    </row>
    <row r="11" spans="1:12" ht="15">
      <c r="A11" s="2" t="s">
        <v>403</v>
      </c>
      <c r="B11" s="2">
        <v>15</v>
      </c>
      <c r="C11" s="2">
        <v>21</v>
      </c>
      <c r="D11" s="2">
        <v>7</v>
      </c>
      <c r="E11" s="12">
        <v>7</v>
      </c>
      <c r="F11" s="122" t="s">
        <v>147</v>
      </c>
      <c r="G11" s="264"/>
      <c r="H11" s="126"/>
      <c r="I11">
        <v>7</v>
      </c>
      <c r="K11" s="267"/>
      <c r="L11">
        <v>7</v>
      </c>
    </row>
    <row r="12" spans="1:12" ht="15.75" thickBot="1">
      <c r="A12" s="2" t="s">
        <v>403</v>
      </c>
      <c r="B12" s="2">
        <v>22</v>
      </c>
      <c r="C12" s="2">
        <v>28</v>
      </c>
      <c r="D12" s="2">
        <v>8</v>
      </c>
      <c r="E12" s="12" t="s">
        <v>360</v>
      </c>
      <c r="F12" s="128" t="s">
        <v>465</v>
      </c>
      <c r="G12" s="264"/>
      <c r="H12" s="126"/>
      <c r="I12">
        <v>8</v>
      </c>
      <c r="K12" s="267"/>
      <c r="L12">
        <v>8</v>
      </c>
    </row>
    <row r="13" spans="1:16" ht="15.75" thickBot="1">
      <c r="A13" s="162" t="s">
        <v>404</v>
      </c>
      <c r="B13" s="162">
        <v>1</v>
      </c>
      <c r="C13" s="162">
        <v>7</v>
      </c>
      <c r="D13" s="162">
        <v>9</v>
      </c>
      <c r="E13" s="163">
        <v>8</v>
      </c>
      <c r="F13" s="164" t="s">
        <v>203</v>
      </c>
      <c r="G13" s="290"/>
      <c r="H13" s="127" t="s">
        <v>293</v>
      </c>
      <c r="I13">
        <v>9</v>
      </c>
      <c r="J13">
        <v>500</v>
      </c>
      <c r="K13" s="267"/>
      <c r="L13">
        <v>9</v>
      </c>
      <c r="M13" s="268" t="s">
        <v>428</v>
      </c>
      <c r="N13" s="41">
        <v>64.8</v>
      </c>
      <c r="O13" s="41">
        <v>43.3</v>
      </c>
      <c r="P13" s="41">
        <v>54.1</v>
      </c>
    </row>
    <row r="14" spans="1:16" ht="15.75" thickBot="1">
      <c r="A14" s="3" t="s">
        <v>404</v>
      </c>
      <c r="B14" s="3">
        <v>8</v>
      </c>
      <c r="C14" s="3">
        <v>14</v>
      </c>
      <c r="D14" s="3">
        <v>10</v>
      </c>
      <c r="E14" s="13">
        <v>9</v>
      </c>
      <c r="F14" s="123"/>
      <c r="G14" s="264"/>
      <c r="H14" s="126"/>
      <c r="I14">
        <v>10</v>
      </c>
      <c r="K14" s="267"/>
      <c r="L14">
        <v>10</v>
      </c>
      <c r="M14" s="269"/>
      <c r="N14" s="42"/>
      <c r="O14" s="42"/>
      <c r="P14" s="42"/>
    </row>
    <row r="15" spans="1:12" ht="15.75" thickBot="1">
      <c r="A15" s="3" t="s">
        <v>404</v>
      </c>
      <c r="B15" s="3">
        <v>15</v>
      </c>
      <c r="C15" s="3">
        <v>21</v>
      </c>
      <c r="D15" s="3">
        <v>11</v>
      </c>
      <c r="E15" s="13">
        <v>10</v>
      </c>
      <c r="F15" s="125"/>
      <c r="G15" s="264"/>
      <c r="H15" s="126"/>
      <c r="I15">
        <v>11</v>
      </c>
      <c r="K15" s="32">
        <v>40252</v>
      </c>
      <c r="L15">
        <v>11</v>
      </c>
    </row>
    <row r="16" spans="1:12" ht="15">
      <c r="A16" s="3" t="s">
        <v>404</v>
      </c>
      <c r="B16" s="3">
        <v>22</v>
      </c>
      <c r="C16" s="3">
        <v>28</v>
      </c>
      <c r="D16" s="3">
        <v>12</v>
      </c>
      <c r="E16" s="13">
        <v>11</v>
      </c>
      <c r="F16" s="122" t="s">
        <v>144</v>
      </c>
      <c r="G16" s="264"/>
      <c r="H16" s="126"/>
      <c r="I16">
        <v>12</v>
      </c>
      <c r="K16" s="34">
        <v>40259</v>
      </c>
      <c r="L16">
        <v>1</v>
      </c>
    </row>
    <row r="17" spans="1:12" ht="15.75" thickBot="1">
      <c r="A17" s="72" t="s">
        <v>404</v>
      </c>
      <c r="B17" s="72">
        <v>29</v>
      </c>
      <c r="C17" s="72">
        <v>4</v>
      </c>
      <c r="D17" s="72">
        <v>13</v>
      </c>
      <c r="E17" s="73" t="s">
        <v>360</v>
      </c>
      <c r="F17" s="129" t="s">
        <v>465</v>
      </c>
      <c r="G17" s="265"/>
      <c r="H17" s="126"/>
      <c r="I17">
        <v>13</v>
      </c>
      <c r="K17" s="272" t="s">
        <v>421</v>
      </c>
      <c r="L17">
        <v>2</v>
      </c>
    </row>
    <row r="18" spans="1:16" ht="15">
      <c r="A18" s="5" t="s">
        <v>405</v>
      </c>
      <c r="B18" s="5">
        <v>5</v>
      </c>
      <c r="C18" s="5">
        <v>11</v>
      </c>
      <c r="D18" s="5">
        <v>14</v>
      </c>
      <c r="E18" s="14">
        <v>1</v>
      </c>
      <c r="F18" s="84" t="s">
        <v>464</v>
      </c>
      <c r="G18" s="273" t="s">
        <v>417</v>
      </c>
      <c r="H18" s="126"/>
      <c r="I18">
        <v>14</v>
      </c>
      <c r="J18">
        <v>600</v>
      </c>
      <c r="K18" s="272"/>
      <c r="L18">
        <v>3</v>
      </c>
      <c r="M18" s="270" t="s">
        <v>429</v>
      </c>
      <c r="N18" s="43">
        <v>74.3</v>
      </c>
      <c r="O18" s="43">
        <v>51.8</v>
      </c>
      <c r="P18" s="43">
        <v>63.1</v>
      </c>
    </row>
    <row r="19" spans="1:16" ht="15.75" thickBot="1">
      <c r="A19" s="5" t="s">
        <v>405</v>
      </c>
      <c r="B19" s="5">
        <v>12</v>
      </c>
      <c r="C19" s="5">
        <v>18</v>
      </c>
      <c r="D19" s="5">
        <v>15</v>
      </c>
      <c r="E19" s="14">
        <v>2</v>
      </c>
      <c r="F19" s="122" t="s">
        <v>140</v>
      </c>
      <c r="G19" s="274"/>
      <c r="H19" s="126"/>
      <c r="I19">
        <v>15</v>
      </c>
      <c r="K19" s="272"/>
      <c r="L19">
        <v>4</v>
      </c>
      <c r="M19" s="271"/>
      <c r="N19" s="44"/>
      <c r="O19" s="44"/>
      <c r="P19" s="44"/>
    </row>
    <row r="20" spans="1:12" ht="15">
      <c r="A20" s="5" t="s">
        <v>405</v>
      </c>
      <c r="B20" s="5">
        <v>19</v>
      </c>
      <c r="C20" s="5">
        <v>25</v>
      </c>
      <c r="D20" s="5">
        <v>16</v>
      </c>
      <c r="E20" s="14">
        <v>3</v>
      </c>
      <c r="F20" s="130" t="s">
        <v>473</v>
      </c>
      <c r="G20" s="274"/>
      <c r="H20" s="126"/>
      <c r="I20">
        <v>16</v>
      </c>
      <c r="K20" s="272"/>
      <c r="L20">
        <v>5</v>
      </c>
    </row>
    <row r="21" spans="1:12" ht="15.75" thickBot="1">
      <c r="A21" s="5" t="s">
        <v>405</v>
      </c>
      <c r="B21" s="5">
        <v>26</v>
      </c>
      <c r="C21" s="5">
        <v>2</v>
      </c>
      <c r="D21" s="5">
        <v>17</v>
      </c>
      <c r="E21" s="14">
        <v>4</v>
      </c>
      <c r="F21" s="122" t="s">
        <v>292</v>
      </c>
      <c r="G21" s="274"/>
      <c r="H21" s="126"/>
      <c r="I21">
        <v>17</v>
      </c>
      <c r="K21" s="33">
        <v>40298</v>
      </c>
      <c r="L21">
        <v>6</v>
      </c>
    </row>
    <row r="22" spans="1:16" ht="15">
      <c r="A22" s="4" t="s">
        <v>406</v>
      </c>
      <c r="B22" s="4">
        <v>3</v>
      </c>
      <c r="C22" s="4">
        <v>9</v>
      </c>
      <c r="D22" s="4">
        <v>18</v>
      </c>
      <c r="E22" s="15">
        <v>5</v>
      </c>
      <c r="F22" s="122" t="s">
        <v>148</v>
      </c>
      <c r="G22" s="274"/>
      <c r="H22" s="126"/>
      <c r="I22">
        <v>18</v>
      </c>
      <c r="J22">
        <v>700</v>
      </c>
      <c r="K22" s="35">
        <v>40299</v>
      </c>
      <c r="L22">
        <v>1</v>
      </c>
      <c r="M22" s="268" t="s">
        <v>84</v>
      </c>
      <c r="N22" s="41">
        <v>80.9</v>
      </c>
      <c r="O22" s="41">
        <v>60.4</v>
      </c>
      <c r="P22" s="41">
        <v>70.7</v>
      </c>
    </row>
    <row r="23" spans="1:16" ht="15.75" thickBot="1">
      <c r="A23" s="4" t="s">
        <v>406</v>
      </c>
      <c r="B23" s="4">
        <v>10</v>
      </c>
      <c r="C23" s="4">
        <v>16</v>
      </c>
      <c r="D23" s="4">
        <v>19</v>
      </c>
      <c r="E23" s="15">
        <v>6</v>
      </c>
      <c r="F23" s="122" t="s">
        <v>145</v>
      </c>
      <c r="G23" s="274"/>
      <c r="H23" s="126"/>
      <c r="I23">
        <v>19</v>
      </c>
      <c r="K23" s="277" t="s">
        <v>423</v>
      </c>
      <c r="L23">
        <v>2</v>
      </c>
      <c r="M23" s="269"/>
      <c r="N23" s="42"/>
      <c r="O23" s="42"/>
      <c r="P23" s="42"/>
    </row>
    <row r="24" spans="1:12" ht="15">
      <c r="A24" s="4" t="s">
        <v>406</v>
      </c>
      <c r="B24" s="4">
        <v>17</v>
      </c>
      <c r="C24" s="4">
        <v>23</v>
      </c>
      <c r="D24" s="4">
        <v>20</v>
      </c>
      <c r="E24" s="15" t="s">
        <v>360</v>
      </c>
      <c r="F24" s="128" t="s">
        <v>465</v>
      </c>
      <c r="G24" s="274"/>
      <c r="H24" s="126"/>
      <c r="I24">
        <v>20</v>
      </c>
      <c r="K24" s="277"/>
      <c r="L24">
        <v>3</v>
      </c>
    </row>
    <row r="25" spans="1:12" ht="15.75" thickBot="1">
      <c r="A25" s="4" t="s">
        <v>406</v>
      </c>
      <c r="B25" s="4">
        <v>24</v>
      </c>
      <c r="C25" s="4">
        <v>30</v>
      </c>
      <c r="D25" s="4">
        <v>21</v>
      </c>
      <c r="E25" s="15">
        <v>7</v>
      </c>
      <c r="F25" s="122" t="s">
        <v>147</v>
      </c>
      <c r="G25" s="274"/>
      <c r="H25" s="126"/>
      <c r="I25">
        <v>21</v>
      </c>
      <c r="K25" s="36">
        <v>40333</v>
      </c>
      <c r="L25">
        <v>4</v>
      </c>
    </row>
    <row r="26" spans="1:16" ht="15">
      <c r="A26" s="144" t="s">
        <v>406</v>
      </c>
      <c r="B26" s="144">
        <v>31</v>
      </c>
      <c r="C26" s="144">
        <v>6</v>
      </c>
      <c r="D26" s="144">
        <v>22</v>
      </c>
      <c r="E26" s="145">
        <v>8</v>
      </c>
      <c r="F26" s="165" t="s">
        <v>203</v>
      </c>
      <c r="G26" s="289"/>
      <c r="H26" s="126"/>
      <c r="I26">
        <v>22</v>
      </c>
      <c r="J26">
        <v>900</v>
      </c>
      <c r="K26" s="37">
        <v>40334</v>
      </c>
      <c r="L26">
        <v>1</v>
      </c>
      <c r="M26" s="270" t="s">
        <v>430</v>
      </c>
      <c r="N26" s="43">
        <v>86.1</v>
      </c>
      <c r="O26" s="43">
        <v>67.1</v>
      </c>
      <c r="P26" s="43">
        <v>76.6</v>
      </c>
    </row>
    <row r="27" spans="1:16" ht="15.75" thickBot="1">
      <c r="A27" s="8" t="s">
        <v>407</v>
      </c>
      <c r="B27" s="8">
        <v>7</v>
      </c>
      <c r="C27" s="8">
        <v>13</v>
      </c>
      <c r="D27" s="8">
        <v>23</v>
      </c>
      <c r="E27" s="16">
        <v>9</v>
      </c>
      <c r="F27" s="123"/>
      <c r="G27" s="274"/>
      <c r="H27" s="126"/>
      <c r="I27">
        <v>23</v>
      </c>
      <c r="K27" s="278" t="s">
        <v>422</v>
      </c>
      <c r="L27">
        <v>2</v>
      </c>
      <c r="M27" s="271"/>
      <c r="N27" s="44"/>
      <c r="O27" s="44"/>
      <c r="P27" s="44"/>
    </row>
    <row r="28" spans="1:12" ht="15">
      <c r="A28" s="8" t="s">
        <v>407</v>
      </c>
      <c r="B28" s="8">
        <v>14</v>
      </c>
      <c r="C28" s="8">
        <v>20</v>
      </c>
      <c r="D28" s="8">
        <v>24</v>
      </c>
      <c r="E28" s="16">
        <v>10</v>
      </c>
      <c r="F28" s="125"/>
      <c r="G28" s="274"/>
      <c r="H28" s="126"/>
      <c r="I28">
        <v>24</v>
      </c>
      <c r="K28" s="278"/>
      <c r="L28">
        <v>3</v>
      </c>
    </row>
    <row r="29" spans="1:12" ht="15">
      <c r="A29" s="8" t="s">
        <v>407</v>
      </c>
      <c r="B29" s="8">
        <v>21</v>
      </c>
      <c r="C29" s="8">
        <v>27</v>
      </c>
      <c r="D29" s="8">
        <v>25</v>
      </c>
      <c r="E29" s="16">
        <v>11</v>
      </c>
      <c r="F29" s="122" t="s">
        <v>144</v>
      </c>
      <c r="G29" s="274"/>
      <c r="H29" s="126"/>
      <c r="I29">
        <v>25</v>
      </c>
      <c r="K29" s="278"/>
      <c r="L29">
        <v>4</v>
      </c>
    </row>
    <row r="30" spans="1:12" ht="15.75" thickBot="1">
      <c r="A30" s="74" t="s">
        <v>407</v>
      </c>
      <c r="B30" s="74">
        <v>28</v>
      </c>
      <c r="C30" s="74">
        <v>4</v>
      </c>
      <c r="D30" s="74">
        <v>26</v>
      </c>
      <c r="E30" s="75" t="s">
        <v>360</v>
      </c>
      <c r="F30" s="129" t="s">
        <v>465</v>
      </c>
      <c r="G30" s="275"/>
      <c r="H30" s="126"/>
      <c r="I30">
        <v>26</v>
      </c>
      <c r="K30" s="278"/>
      <c r="L30">
        <v>5</v>
      </c>
    </row>
    <row r="31" spans="1:16" ht="15">
      <c r="A31" s="4" t="s">
        <v>408</v>
      </c>
      <c r="B31" s="4">
        <v>5</v>
      </c>
      <c r="C31" s="4">
        <v>11</v>
      </c>
      <c r="D31" s="4">
        <v>27</v>
      </c>
      <c r="E31" s="15">
        <v>1</v>
      </c>
      <c r="F31" s="122" t="s">
        <v>464</v>
      </c>
      <c r="G31" s="279" t="s">
        <v>418</v>
      </c>
      <c r="H31" s="126"/>
      <c r="I31">
        <v>27</v>
      </c>
      <c r="K31" s="278"/>
      <c r="L31">
        <v>6</v>
      </c>
      <c r="M31" s="270" t="s">
        <v>431</v>
      </c>
      <c r="N31" s="257">
        <v>89.3</v>
      </c>
      <c r="O31" s="257">
        <v>71.3</v>
      </c>
      <c r="P31" s="43">
        <v>80.3</v>
      </c>
    </row>
    <row r="32" spans="1:16" ht="15.75" thickBot="1">
      <c r="A32" s="4" t="s">
        <v>408</v>
      </c>
      <c r="B32" s="4">
        <v>12</v>
      </c>
      <c r="C32" s="4">
        <v>18</v>
      </c>
      <c r="D32" s="4">
        <v>28</v>
      </c>
      <c r="E32" s="15">
        <v>2</v>
      </c>
      <c r="F32" s="122" t="s">
        <v>140</v>
      </c>
      <c r="G32" s="280"/>
      <c r="H32" s="126"/>
      <c r="I32">
        <v>28</v>
      </c>
      <c r="K32" s="278"/>
      <c r="L32">
        <v>7</v>
      </c>
      <c r="M32" s="271"/>
      <c r="N32" s="258"/>
      <c r="O32" s="258"/>
      <c r="P32" s="44"/>
    </row>
    <row r="33" spans="1:12" ht="15">
      <c r="A33" s="4" t="s">
        <v>408</v>
      </c>
      <c r="B33" s="4">
        <v>19</v>
      </c>
      <c r="C33" s="4">
        <v>25</v>
      </c>
      <c r="D33" s="4">
        <v>29</v>
      </c>
      <c r="E33" s="15">
        <v>3</v>
      </c>
      <c r="F33" s="130" t="s">
        <v>473</v>
      </c>
      <c r="G33" s="280"/>
      <c r="H33" s="126"/>
      <c r="I33">
        <v>29</v>
      </c>
      <c r="K33" s="278"/>
      <c r="L33">
        <v>8</v>
      </c>
    </row>
    <row r="34" spans="1:12" ht="15.75" thickBot="1">
      <c r="A34" s="4" t="s">
        <v>408</v>
      </c>
      <c r="B34" s="4">
        <v>26</v>
      </c>
      <c r="C34" s="4">
        <v>1</v>
      </c>
      <c r="D34" s="4">
        <v>30</v>
      </c>
      <c r="E34" s="15" t="s">
        <v>360</v>
      </c>
      <c r="F34" s="128" t="s">
        <v>465</v>
      </c>
      <c r="G34" s="280"/>
      <c r="H34" s="126"/>
      <c r="I34">
        <v>30</v>
      </c>
      <c r="K34" s="278"/>
      <c r="L34">
        <v>9</v>
      </c>
    </row>
    <row r="35" spans="1:16" ht="15">
      <c r="A35" s="6" t="s">
        <v>409</v>
      </c>
      <c r="B35" s="6">
        <v>2</v>
      </c>
      <c r="C35" s="6">
        <v>8</v>
      </c>
      <c r="D35" s="6">
        <v>31</v>
      </c>
      <c r="E35" s="17">
        <v>4</v>
      </c>
      <c r="F35" s="122" t="s">
        <v>292</v>
      </c>
      <c r="G35" s="280"/>
      <c r="H35" s="126"/>
      <c r="I35">
        <v>31</v>
      </c>
      <c r="K35" s="278"/>
      <c r="L35">
        <v>10</v>
      </c>
      <c r="M35" s="268" t="s">
        <v>432</v>
      </c>
      <c r="N35" s="259">
        <v>88.6</v>
      </c>
      <c r="O35" s="259">
        <v>70.8</v>
      </c>
      <c r="P35" s="41">
        <v>79.7</v>
      </c>
    </row>
    <row r="36" spans="1:16" ht="15.75" thickBot="1">
      <c r="A36" s="6" t="s">
        <v>409</v>
      </c>
      <c r="B36" s="6">
        <v>9</v>
      </c>
      <c r="C36" s="6">
        <v>15</v>
      </c>
      <c r="D36" s="6">
        <v>32</v>
      </c>
      <c r="E36" s="17">
        <v>5</v>
      </c>
      <c r="F36" s="122" t="s">
        <v>148</v>
      </c>
      <c r="G36" s="280"/>
      <c r="H36" s="126"/>
      <c r="I36">
        <v>32</v>
      </c>
      <c r="K36" s="278"/>
      <c r="L36">
        <v>11</v>
      </c>
      <c r="M36" s="269"/>
      <c r="N36" s="282"/>
      <c r="O36" s="282"/>
      <c r="P36" s="42"/>
    </row>
    <row r="37" spans="1:12" ht="15.75" thickBot="1">
      <c r="A37" s="6" t="s">
        <v>409</v>
      </c>
      <c r="B37" s="6">
        <v>16</v>
      </c>
      <c r="C37" s="6">
        <v>22</v>
      </c>
      <c r="D37" s="6">
        <v>33</v>
      </c>
      <c r="E37" s="17">
        <v>6</v>
      </c>
      <c r="F37" s="122" t="s">
        <v>145</v>
      </c>
      <c r="G37" s="280"/>
      <c r="H37" s="126"/>
      <c r="I37">
        <v>33</v>
      </c>
      <c r="J37">
        <v>900</v>
      </c>
      <c r="K37" s="38">
        <v>40411</v>
      </c>
      <c r="L37">
        <v>12</v>
      </c>
    </row>
    <row r="38" spans="1:12" ht="15">
      <c r="A38" s="6" t="s">
        <v>409</v>
      </c>
      <c r="B38" s="6">
        <v>23</v>
      </c>
      <c r="C38" s="6">
        <v>29</v>
      </c>
      <c r="D38" s="6">
        <v>34</v>
      </c>
      <c r="E38" s="17">
        <v>7</v>
      </c>
      <c r="F38" s="122" t="s">
        <v>147</v>
      </c>
      <c r="G38" s="280"/>
      <c r="H38" s="126"/>
      <c r="I38">
        <v>34</v>
      </c>
      <c r="J38">
        <v>700</v>
      </c>
      <c r="K38" s="35">
        <v>40412</v>
      </c>
      <c r="L38">
        <v>1</v>
      </c>
    </row>
    <row r="39" spans="1:12" ht="15.75" thickBot="1">
      <c r="A39" s="6" t="s">
        <v>409</v>
      </c>
      <c r="B39" s="6">
        <v>30</v>
      </c>
      <c r="C39" s="6">
        <v>5</v>
      </c>
      <c r="D39" s="6">
        <v>35</v>
      </c>
      <c r="E39" s="17" t="s">
        <v>360</v>
      </c>
      <c r="F39" s="128" t="s">
        <v>465</v>
      </c>
      <c r="G39" s="280"/>
      <c r="H39" s="126"/>
      <c r="I39">
        <v>35</v>
      </c>
      <c r="K39" s="277" t="s">
        <v>423</v>
      </c>
      <c r="L39">
        <v>2</v>
      </c>
    </row>
    <row r="40" spans="1:16" ht="15">
      <c r="A40" s="144" t="s">
        <v>410</v>
      </c>
      <c r="B40" s="144">
        <v>6</v>
      </c>
      <c r="C40" s="144">
        <v>12</v>
      </c>
      <c r="D40" s="144">
        <v>36</v>
      </c>
      <c r="E40" s="145">
        <v>8</v>
      </c>
      <c r="F40" s="165" t="s">
        <v>203</v>
      </c>
      <c r="G40" s="289"/>
      <c r="H40" s="126"/>
      <c r="I40">
        <v>36</v>
      </c>
      <c r="K40" s="277"/>
      <c r="L40">
        <v>3</v>
      </c>
      <c r="M40" s="270" t="s">
        <v>85</v>
      </c>
      <c r="N40" s="257">
        <v>83.9</v>
      </c>
      <c r="O40" s="257">
        <v>65.7</v>
      </c>
      <c r="P40" s="43">
        <v>74.8</v>
      </c>
    </row>
    <row r="41" spans="1:16" ht="15.75" thickBot="1">
      <c r="A41" s="10" t="s">
        <v>410</v>
      </c>
      <c r="B41" s="10">
        <v>13</v>
      </c>
      <c r="C41" s="10">
        <v>19</v>
      </c>
      <c r="D41" s="10">
        <v>37</v>
      </c>
      <c r="E41" s="18">
        <v>9</v>
      </c>
      <c r="F41" s="123"/>
      <c r="G41" s="280"/>
      <c r="H41" s="126"/>
      <c r="I41">
        <v>37</v>
      </c>
      <c r="K41" s="277"/>
      <c r="L41">
        <v>4</v>
      </c>
      <c r="M41" s="271"/>
      <c r="N41" s="258"/>
      <c r="O41" s="258"/>
      <c r="P41" s="44"/>
    </row>
    <row r="42" spans="1:12" ht="15">
      <c r="A42" s="10" t="s">
        <v>410</v>
      </c>
      <c r="B42" s="10">
        <v>20</v>
      </c>
      <c r="C42" s="10">
        <v>26</v>
      </c>
      <c r="D42" s="10">
        <v>38</v>
      </c>
      <c r="E42" s="18">
        <v>10</v>
      </c>
      <c r="F42" s="125"/>
      <c r="G42" s="280"/>
      <c r="H42" s="126"/>
      <c r="I42">
        <v>38</v>
      </c>
      <c r="K42" s="277"/>
      <c r="L42">
        <v>5</v>
      </c>
    </row>
    <row r="43" spans="1:12" ht="15.75" thickBot="1">
      <c r="A43" s="76" t="s">
        <v>410</v>
      </c>
      <c r="B43" s="76">
        <v>27</v>
      </c>
      <c r="C43" s="76">
        <v>3</v>
      </c>
      <c r="D43" s="76">
        <v>39</v>
      </c>
      <c r="E43" s="77">
        <v>11</v>
      </c>
      <c r="F43" s="124" t="s">
        <v>144</v>
      </c>
      <c r="G43" s="281"/>
      <c r="H43" s="126"/>
      <c r="I43">
        <v>39</v>
      </c>
      <c r="J43">
        <v>700</v>
      </c>
      <c r="K43" s="36">
        <v>40451</v>
      </c>
      <c r="L43">
        <v>6</v>
      </c>
    </row>
    <row r="44" spans="1:16" ht="15">
      <c r="A44" s="7" t="s">
        <v>411</v>
      </c>
      <c r="B44" s="7">
        <v>4</v>
      </c>
      <c r="C44" s="7">
        <v>10</v>
      </c>
      <c r="D44" s="7">
        <v>40</v>
      </c>
      <c r="E44" s="19" t="s">
        <v>360</v>
      </c>
      <c r="F44" s="128" t="s">
        <v>465</v>
      </c>
      <c r="G44" s="285" t="s">
        <v>419</v>
      </c>
      <c r="H44" s="126"/>
      <c r="I44">
        <v>40</v>
      </c>
      <c r="J44">
        <v>600</v>
      </c>
      <c r="K44" s="34">
        <v>40452</v>
      </c>
      <c r="L44">
        <v>1</v>
      </c>
      <c r="M44" s="268" t="s">
        <v>83</v>
      </c>
      <c r="N44" s="259">
        <v>75.2</v>
      </c>
      <c r="O44" s="259">
        <v>53.7</v>
      </c>
      <c r="P44" s="41">
        <v>64.5</v>
      </c>
    </row>
    <row r="45" spans="1:16" ht="15.75" thickBot="1">
      <c r="A45" s="7" t="s">
        <v>411</v>
      </c>
      <c r="B45" s="7">
        <v>11</v>
      </c>
      <c r="C45" s="7">
        <v>17</v>
      </c>
      <c r="D45" s="7">
        <v>41</v>
      </c>
      <c r="E45" s="19">
        <v>1</v>
      </c>
      <c r="F45" s="122" t="s">
        <v>464</v>
      </c>
      <c r="G45" s="286"/>
      <c r="H45" s="126"/>
      <c r="I45">
        <v>41</v>
      </c>
      <c r="K45" s="272" t="s">
        <v>421</v>
      </c>
      <c r="L45">
        <v>2</v>
      </c>
      <c r="M45" s="269"/>
      <c r="N45" s="282"/>
      <c r="O45" s="282"/>
      <c r="P45" s="42"/>
    </row>
    <row r="46" spans="1:12" ht="15">
      <c r="A46" s="7" t="s">
        <v>411</v>
      </c>
      <c r="B46" s="7">
        <v>18</v>
      </c>
      <c r="C46" s="7">
        <v>24</v>
      </c>
      <c r="D46" s="7">
        <v>42</v>
      </c>
      <c r="E46" s="19">
        <v>2</v>
      </c>
      <c r="F46" s="122" t="s">
        <v>140</v>
      </c>
      <c r="G46" s="286"/>
      <c r="H46" s="126"/>
      <c r="I46">
        <v>42</v>
      </c>
      <c r="K46" s="272"/>
      <c r="L46">
        <v>3</v>
      </c>
    </row>
    <row r="47" spans="1:12" ht="15.75" thickBot="1">
      <c r="A47" s="7" t="s">
        <v>411</v>
      </c>
      <c r="B47" s="7">
        <v>25</v>
      </c>
      <c r="C47" s="7">
        <v>31</v>
      </c>
      <c r="D47" s="7">
        <v>43</v>
      </c>
      <c r="E47" s="19">
        <v>3</v>
      </c>
      <c r="F47" s="130" t="s">
        <v>473</v>
      </c>
      <c r="G47" s="286"/>
      <c r="H47" s="126"/>
      <c r="I47">
        <v>43</v>
      </c>
      <c r="K47" s="272"/>
      <c r="L47">
        <v>4</v>
      </c>
    </row>
    <row r="48" spans="1:16" ht="15">
      <c r="A48" s="2" t="s">
        <v>412</v>
      </c>
      <c r="B48" s="2">
        <v>1</v>
      </c>
      <c r="C48" s="2">
        <v>7</v>
      </c>
      <c r="D48" s="2">
        <v>44</v>
      </c>
      <c r="E48" s="12" t="s">
        <v>360</v>
      </c>
      <c r="F48" s="128" t="s">
        <v>465</v>
      </c>
      <c r="G48" s="286"/>
      <c r="H48" s="126"/>
      <c r="I48">
        <v>44</v>
      </c>
      <c r="K48" s="272"/>
      <c r="L48">
        <v>5</v>
      </c>
      <c r="M48" s="270" t="s">
        <v>155</v>
      </c>
      <c r="N48" s="257">
        <v>66.8</v>
      </c>
      <c r="O48" s="257">
        <v>43.9</v>
      </c>
      <c r="P48" s="43">
        <v>55.4</v>
      </c>
    </row>
    <row r="49" spans="1:16" ht="15.75" thickBot="1">
      <c r="A49" s="2" t="s">
        <v>412</v>
      </c>
      <c r="B49" s="2">
        <v>8</v>
      </c>
      <c r="C49" s="2">
        <v>14</v>
      </c>
      <c r="D49" s="2">
        <v>45</v>
      </c>
      <c r="E49" s="12">
        <v>4</v>
      </c>
      <c r="F49" s="122" t="s">
        <v>292</v>
      </c>
      <c r="G49" s="286"/>
      <c r="H49" s="126"/>
      <c r="I49">
        <v>45</v>
      </c>
      <c r="K49" s="272"/>
      <c r="L49">
        <v>6</v>
      </c>
      <c r="M49" s="271"/>
      <c r="N49" s="258"/>
      <c r="O49" s="258"/>
      <c r="P49" s="44"/>
    </row>
    <row r="50" spans="1:12" ht="15">
      <c r="A50" s="2" t="s">
        <v>412</v>
      </c>
      <c r="B50" s="2">
        <v>15</v>
      </c>
      <c r="C50" s="2">
        <v>21</v>
      </c>
      <c r="D50" s="2">
        <v>46</v>
      </c>
      <c r="E50" s="12">
        <v>5</v>
      </c>
      <c r="F50" s="122" t="s">
        <v>148</v>
      </c>
      <c r="G50" s="286"/>
      <c r="H50" s="126"/>
      <c r="I50">
        <v>46</v>
      </c>
      <c r="K50" s="272"/>
      <c r="L50">
        <v>7</v>
      </c>
    </row>
    <row r="51" spans="1:12" ht="15">
      <c r="A51" s="2" t="s">
        <v>412</v>
      </c>
      <c r="B51" s="2">
        <v>22</v>
      </c>
      <c r="C51" s="2">
        <v>28</v>
      </c>
      <c r="D51" s="2">
        <v>47</v>
      </c>
      <c r="E51" s="12">
        <v>6</v>
      </c>
      <c r="F51" s="122" t="s">
        <v>145</v>
      </c>
      <c r="G51" s="286"/>
      <c r="H51" s="126"/>
      <c r="I51">
        <v>47</v>
      </c>
      <c r="K51" s="272"/>
      <c r="L51">
        <v>8</v>
      </c>
    </row>
    <row r="52" spans="1:12" ht="15.75" thickBot="1">
      <c r="A52" s="2" t="s">
        <v>412</v>
      </c>
      <c r="B52" s="2">
        <v>29</v>
      </c>
      <c r="C52" s="2">
        <v>5</v>
      </c>
      <c r="D52" s="2">
        <v>48</v>
      </c>
      <c r="E52" s="12">
        <v>7</v>
      </c>
      <c r="F52" s="122" t="s">
        <v>147</v>
      </c>
      <c r="G52" s="286"/>
      <c r="H52" s="126"/>
      <c r="I52">
        <v>48</v>
      </c>
      <c r="J52">
        <v>600</v>
      </c>
      <c r="K52" s="33">
        <v>40512</v>
      </c>
      <c r="L52">
        <v>9</v>
      </c>
    </row>
    <row r="53" spans="1:16" ht="15">
      <c r="A53" s="144" t="s">
        <v>413</v>
      </c>
      <c r="B53" s="144">
        <v>6</v>
      </c>
      <c r="C53" s="144">
        <v>12</v>
      </c>
      <c r="D53" s="144">
        <v>49</v>
      </c>
      <c r="E53" s="145">
        <v>8</v>
      </c>
      <c r="F53" s="165" t="s">
        <v>203</v>
      </c>
      <c r="G53" s="289"/>
      <c r="H53" s="126"/>
      <c r="I53">
        <v>49</v>
      </c>
      <c r="K53" s="39">
        <v>40513</v>
      </c>
      <c r="L53">
        <v>1</v>
      </c>
      <c r="M53" s="268" t="s">
        <v>156</v>
      </c>
      <c r="N53" s="259">
        <v>59.1</v>
      </c>
      <c r="O53" s="259">
        <v>37.2</v>
      </c>
      <c r="P53" s="41">
        <v>48.2</v>
      </c>
    </row>
    <row r="54" spans="1:16" ht="15.75" thickBot="1">
      <c r="A54" s="9" t="s">
        <v>413</v>
      </c>
      <c r="B54" s="9">
        <v>13</v>
      </c>
      <c r="C54" s="9">
        <v>19</v>
      </c>
      <c r="D54" s="9">
        <v>50</v>
      </c>
      <c r="E54" s="20">
        <v>9</v>
      </c>
      <c r="F54" s="123"/>
      <c r="G54" s="286"/>
      <c r="H54" s="126"/>
      <c r="I54">
        <v>50</v>
      </c>
      <c r="J54">
        <v>500</v>
      </c>
      <c r="K54" s="267" t="s">
        <v>420</v>
      </c>
      <c r="L54">
        <v>2</v>
      </c>
      <c r="M54" s="269"/>
      <c r="N54" s="282"/>
      <c r="O54" s="282"/>
      <c r="P54" s="42"/>
    </row>
    <row r="55" spans="1:12" ht="15">
      <c r="A55" s="9" t="s">
        <v>413</v>
      </c>
      <c r="B55" s="9">
        <v>20</v>
      </c>
      <c r="C55" s="9">
        <v>26</v>
      </c>
      <c r="D55" s="9">
        <v>51</v>
      </c>
      <c r="E55" s="20">
        <v>10</v>
      </c>
      <c r="F55" s="125"/>
      <c r="G55" s="286"/>
      <c r="H55" s="126"/>
      <c r="I55">
        <v>51</v>
      </c>
      <c r="K55" s="267"/>
      <c r="L55">
        <v>3</v>
      </c>
    </row>
    <row r="56" spans="1:12" ht="15.75" thickBot="1">
      <c r="A56" s="78" t="s">
        <v>413</v>
      </c>
      <c r="B56" s="78">
        <v>27</v>
      </c>
      <c r="C56" s="78">
        <v>2</v>
      </c>
      <c r="D56" s="78">
        <v>52</v>
      </c>
      <c r="E56" s="79">
        <v>11</v>
      </c>
      <c r="F56" s="124" t="s">
        <v>144</v>
      </c>
      <c r="G56" s="287"/>
      <c r="H56" s="126"/>
      <c r="I56">
        <v>52</v>
      </c>
      <c r="K56" s="288"/>
      <c r="L56">
        <v>4</v>
      </c>
    </row>
  </sheetData>
  <sheetProtection/>
  <autoFilter ref="A4:K56"/>
  <mergeCells count="35">
    <mergeCell ref="G5:G17"/>
    <mergeCell ref="K5:K14"/>
    <mergeCell ref="M5:M6"/>
    <mergeCell ref="M9:M10"/>
    <mergeCell ref="M13:M14"/>
    <mergeCell ref="K17:K20"/>
    <mergeCell ref="G18:G30"/>
    <mergeCell ref="M18:M19"/>
    <mergeCell ref="M22:M23"/>
    <mergeCell ref="K23:K24"/>
    <mergeCell ref="G31:G43"/>
    <mergeCell ref="M31:M32"/>
    <mergeCell ref="N31:N32"/>
    <mergeCell ref="K39:K42"/>
    <mergeCell ref="M40:M41"/>
    <mergeCell ref="N40:N41"/>
    <mergeCell ref="O40:O41"/>
    <mergeCell ref="N48:N49"/>
    <mergeCell ref="O48:O49"/>
    <mergeCell ref="K27:K36"/>
    <mergeCell ref="M26:M27"/>
    <mergeCell ref="O31:O32"/>
    <mergeCell ref="M35:M36"/>
    <mergeCell ref="N35:N36"/>
    <mergeCell ref="O35:O36"/>
    <mergeCell ref="G44:G56"/>
    <mergeCell ref="M44:M45"/>
    <mergeCell ref="N44:N45"/>
    <mergeCell ref="O44:O45"/>
    <mergeCell ref="K45:K51"/>
    <mergeCell ref="M48:M49"/>
    <mergeCell ref="K54:K56"/>
    <mergeCell ref="M53:M54"/>
    <mergeCell ref="N53:N54"/>
    <mergeCell ref="O53:O54"/>
  </mergeCells>
  <printOptions/>
  <pageMargins left="0.7" right="0.7" top="0.75" bottom="0.75" header="0.3" footer="0.3"/>
  <pageSetup horizontalDpi="600" verticalDpi="600" orientation="portrait" scale="63"/>
  <headerFooter alignWithMargins="0">
    <oddHeader>&amp;C&amp;"+,Bold"&amp;12Kure Beach Calendar - 2010</oddHead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7">
      <selection activeCell="H18" sqref="H18"/>
    </sheetView>
  </sheetViews>
  <sheetFormatPr defaultColWidth="11.421875" defaultRowHeight="15"/>
  <cols>
    <col min="1" max="5" width="8.8515625" style="0" customWidth="1"/>
    <col min="6" max="6" width="10.421875" style="0" bestFit="1" customWidth="1"/>
    <col min="7" max="16384" width="8.8515625" style="0" customWidth="1"/>
  </cols>
  <sheetData>
    <row r="1" ht="15">
      <c r="A1" s="40" t="s">
        <v>425</v>
      </c>
    </row>
    <row r="3" spans="1:5" ht="13.5">
      <c r="A3" s="21"/>
      <c r="B3" s="21"/>
      <c r="C3" s="21"/>
      <c r="D3" s="21"/>
      <c r="E3" s="21"/>
    </row>
    <row r="4" spans="1:6" ht="13.5">
      <c r="A4" s="21" t="s">
        <v>399</v>
      </c>
      <c r="B4" s="21" t="s">
        <v>400</v>
      </c>
      <c r="C4" s="21" t="s">
        <v>401</v>
      </c>
      <c r="D4" s="21" t="s">
        <v>414</v>
      </c>
      <c r="E4" s="21" t="s">
        <v>415</v>
      </c>
      <c r="F4" s="21" t="s">
        <v>91</v>
      </c>
    </row>
    <row r="5" spans="1:6" ht="13.5">
      <c r="A5" s="1" t="s">
        <v>402</v>
      </c>
      <c r="B5" s="22">
        <v>4</v>
      </c>
      <c r="C5" s="22">
        <v>10</v>
      </c>
      <c r="D5" s="22">
        <v>1</v>
      </c>
      <c r="E5" s="11">
        <v>1</v>
      </c>
      <c r="F5" s="22">
        <v>46</v>
      </c>
    </row>
    <row r="6" spans="1:6" ht="13.5">
      <c r="A6" s="5" t="s">
        <v>405</v>
      </c>
      <c r="B6" s="23">
        <v>5</v>
      </c>
      <c r="C6" s="23">
        <v>11</v>
      </c>
      <c r="D6" s="23">
        <v>14</v>
      </c>
      <c r="E6" s="14">
        <v>1</v>
      </c>
      <c r="F6" s="23">
        <v>63</v>
      </c>
    </row>
    <row r="7" spans="1:6" ht="13.5">
      <c r="A7" s="4" t="s">
        <v>408</v>
      </c>
      <c r="B7" s="24">
        <v>5</v>
      </c>
      <c r="C7" s="24">
        <v>11</v>
      </c>
      <c r="D7" s="24">
        <v>27</v>
      </c>
      <c r="E7" s="15">
        <v>1</v>
      </c>
      <c r="F7" s="24">
        <v>80</v>
      </c>
    </row>
    <row r="8" spans="1:6" ht="13.5">
      <c r="A8" s="7" t="s">
        <v>411</v>
      </c>
      <c r="B8" s="25">
        <v>4</v>
      </c>
      <c r="C8" s="25">
        <v>10</v>
      </c>
      <c r="D8" s="25">
        <v>40</v>
      </c>
      <c r="E8" s="19">
        <v>1</v>
      </c>
      <c r="F8" s="25">
        <v>65</v>
      </c>
    </row>
    <row r="9" spans="1:6" ht="13.5">
      <c r="A9" s="21"/>
      <c r="B9" s="21"/>
      <c r="C9" s="21"/>
      <c r="D9" s="21"/>
      <c r="E9" s="21"/>
      <c r="F9">
        <f>SUM(F5:F8)/4</f>
        <v>63.5</v>
      </c>
    </row>
    <row r="10" spans="1:5" ht="13.5">
      <c r="A10" s="21" t="s">
        <v>399</v>
      </c>
      <c r="B10" s="21" t="s">
        <v>400</v>
      </c>
      <c r="C10" s="21" t="s">
        <v>401</v>
      </c>
      <c r="D10" s="21" t="s">
        <v>414</v>
      </c>
      <c r="E10" s="21" t="s">
        <v>415</v>
      </c>
    </row>
    <row r="11" spans="1:6" ht="13.5">
      <c r="A11" s="1" t="s">
        <v>402</v>
      </c>
      <c r="B11" s="22">
        <v>11</v>
      </c>
      <c r="C11" s="22">
        <v>17</v>
      </c>
      <c r="D11" s="22">
        <v>2</v>
      </c>
      <c r="E11" s="11">
        <v>2</v>
      </c>
      <c r="F11" s="22">
        <v>46</v>
      </c>
    </row>
    <row r="12" spans="1:6" ht="13.5">
      <c r="A12" s="5" t="s">
        <v>405</v>
      </c>
      <c r="B12" s="23">
        <v>12</v>
      </c>
      <c r="C12" s="23">
        <v>18</v>
      </c>
      <c r="D12" s="23">
        <v>15</v>
      </c>
      <c r="E12" s="14">
        <v>2</v>
      </c>
      <c r="F12" s="23">
        <v>63</v>
      </c>
    </row>
    <row r="13" spans="1:6" ht="13.5">
      <c r="A13" s="4" t="s">
        <v>408</v>
      </c>
      <c r="B13" s="24">
        <v>12</v>
      </c>
      <c r="C13" s="24">
        <v>18</v>
      </c>
      <c r="D13" s="24">
        <v>28</v>
      </c>
      <c r="E13" s="15">
        <v>2</v>
      </c>
      <c r="F13" s="24">
        <v>80</v>
      </c>
    </row>
    <row r="14" spans="1:6" ht="13.5">
      <c r="A14" s="7" t="s">
        <v>411</v>
      </c>
      <c r="B14" s="25">
        <v>11</v>
      </c>
      <c r="C14" s="25">
        <v>17</v>
      </c>
      <c r="D14" s="25">
        <v>41</v>
      </c>
      <c r="E14" s="19">
        <v>2</v>
      </c>
      <c r="F14" s="25">
        <v>65</v>
      </c>
    </row>
    <row r="15" spans="1:6" ht="13.5">
      <c r="A15" s="21"/>
      <c r="B15" s="21"/>
      <c r="C15" s="21"/>
      <c r="D15" s="21"/>
      <c r="E15" s="21"/>
      <c r="F15">
        <f>SUM(F11:F14)/4</f>
        <v>63.5</v>
      </c>
    </row>
    <row r="16" spans="1:5" ht="13.5">
      <c r="A16" s="21" t="s">
        <v>399</v>
      </c>
      <c r="B16" s="21" t="s">
        <v>400</v>
      </c>
      <c r="C16" s="21" t="s">
        <v>401</v>
      </c>
      <c r="D16" s="21" t="s">
        <v>414</v>
      </c>
      <c r="E16" s="21" t="s">
        <v>415</v>
      </c>
    </row>
    <row r="17" spans="1:6" ht="13.5">
      <c r="A17" s="1" t="s">
        <v>402</v>
      </c>
      <c r="B17" s="22">
        <v>18</v>
      </c>
      <c r="C17" s="22">
        <v>24</v>
      </c>
      <c r="D17" s="22">
        <v>3</v>
      </c>
      <c r="E17" s="11">
        <v>3</v>
      </c>
      <c r="F17" s="22">
        <v>46</v>
      </c>
    </row>
    <row r="18" spans="1:6" ht="13.5">
      <c r="A18" s="5" t="s">
        <v>405</v>
      </c>
      <c r="B18" s="23">
        <v>19</v>
      </c>
      <c r="C18" s="23">
        <v>25</v>
      </c>
      <c r="D18" s="23">
        <v>16</v>
      </c>
      <c r="E18" s="14">
        <v>3</v>
      </c>
      <c r="F18" s="23">
        <v>63</v>
      </c>
    </row>
    <row r="19" spans="1:6" ht="13.5">
      <c r="A19" s="4" t="s">
        <v>408</v>
      </c>
      <c r="B19" s="24">
        <v>19</v>
      </c>
      <c r="C19" s="24">
        <v>25</v>
      </c>
      <c r="D19" s="24">
        <v>29</v>
      </c>
      <c r="E19" s="15">
        <v>3</v>
      </c>
      <c r="F19" s="24">
        <v>80</v>
      </c>
    </row>
    <row r="20" spans="1:6" ht="13.5">
      <c r="A20" s="7" t="s">
        <v>411</v>
      </c>
      <c r="B20" s="25">
        <v>18</v>
      </c>
      <c r="C20" s="25">
        <v>24</v>
      </c>
      <c r="D20" s="25">
        <v>42</v>
      </c>
      <c r="E20" s="19">
        <v>3</v>
      </c>
      <c r="F20" s="25">
        <v>65</v>
      </c>
    </row>
    <row r="21" spans="1:6" ht="13.5">
      <c r="A21" s="21"/>
      <c r="B21" s="21"/>
      <c r="C21" s="21"/>
      <c r="D21" s="21"/>
      <c r="E21" s="21"/>
      <c r="F21">
        <f>SUM(F17:F20)/4</f>
        <v>63.5</v>
      </c>
    </row>
    <row r="22" spans="1:5" ht="13.5">
      <c r="A22" s="21" t="s">
        <v>399</v>
      </c>
      <c r="B22" s="21" t="s">
        <v>400</v>
      </c>
      <c r="C22" s="21" t="s">
        <v>401</v>
      </c>
      <c r="D22" s="21" t="s">
        <v>414</v>
      </c>
      <c r="E22" s="21" t="s">
        <v>415</v>
      </c>
    </row>
    <row r="23" spans="1:6" ht="13.5">
      <c r="A23" s="1" t="s">
        <v>402</v>
      </c>
      <c r="B23" s="1">
        <v>25</v>
      </c>
      <c r="C23" s="1">
        <v>31</v>
      </c>
      <c r="D23" s="1">
        <v>4</v>
      </c>
      <c r="E23" s="11">
        <v>4</v>
      </c>
      <c r="F23" s="22">
        <v>46</v>
      </c>
    </row>
    <row r="24" spans="1:6" ht="13.5">
      <c r="A24" s="5" t="s">
        <v>405</v>
      </c>
      <c r="B24" s="5">
        <v>26</v>
      </c>
      <c r="C24" s="5">
        <v>2</v>
      </c>
      <c r="D24" s="5">
        <v>17</v>
      </c>
      <c r="E24" s="14">
        <v>4</v>
      </c>
      <c r="F24" s="23">
        <v>63</v>
      </c>
    </row>
    <row r="25" spans="1:6" ht="13.5">
      <c r="A25" s="4" t="s">
        <v>408</v>
      </c>
      <c r="B25" s="4">
        <v>26</v>
      </c>
      <c r="C25" s="4">
        <v>1</v>
      </c>
      <c r="D25" s="4">
        <v>30</v>
      </c>
      <c r="E25" s="15">
        <v>4</v>
      </c>
      <c r="F25" s="24">
        <v>80</v>
      </c>
    </row>
    <row r="26" spans="1:6" ht="13.5">
      <c r="A26" s="7" t="s">
        <v>411</v>
      </c>
      <c r="B26" s="7">
        <v>25</v>
      </c>
      <c r="C26" s="7">
        <v>31</v>
      </c>
      <c r="D26" s="7">
        <v>43</v>
      </c>
      <c r="E26" s="19">
        <v>4</v>
      </c>
      <c r="F26" s="25">
        <v>65</v>
      </c>
    </row>
    <row r="27" spans="1:6" ht="13.5">
      <c r="A27" s="21"/>
      <c r="B27" s="21"/>
      <c r="C27" s="21"/>
      <c r="D27" s="21"/>
      <c r="E27" s="21"/>
      <c r="F27">
        <f>SUM(F23:F26)/4</f>
        <v>63.5</v>
      </c>
    </row>
    <row r="28" spans="1:5" ht="13.5">
      <c r="A28" s="21" t="s">
        <v>399</v>
      </c>
      <c r="B28" s="21" t="s">
        <v>400</v>
      </c>
      <c r="C28" s="21" t="s">
        <v>401</v>
      </c>
      <c r="D28" s="21" t="s">
        <v>414</v>
      </c>
      <c r="E28" s="21" t="s">
        <v>415</v>
      </c>
    </row>
    <row r="29" spans="1:6" ht="13.5">
      <c r="A29" s="2" t="s">
        <v>403</v>
      </c>
      <c r="B29" s="26">
        <v>1</v>
      </c>
      <c r="C29" s="26">
        <v>7</v>
      </c>
      <c r="D29" s="26">
        <v>5</v>
      </c>
      <c r="E29" s="12">
        <v>5</v>
      </c>
      <c r="F29" s="26">
        <v>47</v>
      </c>
    </row>
    <row r="30" spans="1:6" ht="13.5">
      <c r="A30" s="4" t="s">
        <v>406</v>
      </c>
      <c r="B30" s="24">
        <v>3</v>
      </c>
      <c r="C30" s="24">
        <v>9</v>
      </c>
      <c r="D30" s="24">
        <v>18</v>
      </c>
      <c r="E30" s="15">
        <v>5</v>
      </c>
      <c r="F30" s="24">
        <v>71</v>
      </c>
    </row>
    <row r="31" spans="1:6" ht="13.5">
      <c r="A31" s="6" t="s">
        <v>409</v>
      </c>
      <c r="B31" s="27">
        <v>2</v>
      </c>
      <c r="C31" s="27">
        <v>8</v>
      </c>
      <c r="D31" s="27">
        <v>31</v>
      </c>
      <c r="E31" s="17">
        <v>5</v>
      </c>
      <c r="F31" s="27">
        <v>80</v>
      </c>
    </row>
    <row r="32" spans="1:6" ht="13.5">
      <c r="A32" s="2" t="s">
        <v>412</v>
      </c>
      <c r="B32" s="26">
        <v>1</v>
      </c>
      <c r="C32" s="26">
        <v>7</v>
      </c>
      <c r="D32" s="26">
        <v>44</v>
      </c>
      <c r="E32" s="12">
        <v>5</v>
      </c>
      <c r="F32" s="26">
        <v>55</v>
      </c>
    </row>
    <row r="33" spans="1:6" ht="13.5">
      <c r="A33" s="21"/>
      <c r="B33" s="21"/>
      <c r="C33" s="21"/>
      <c r="D33" s="21"/>
      <c r="E33" s="21"/>
      <c r="F33">
        <f>SUM(F29:F32)/4</f>
        <v>63.25</v>
      </c>
    </row>
    <row r="34" spans="1:5" ht="13.5">
      <c r="A34" s="21" t="s">
        <v>399</v>
      </c>
      <c r="B34" s="21" t="s">
        <v>400</v>
      </c>
      <c r="C34" s="21" t="s">
        <v>401</v>
      </c>
      <c r="D34" s="21" t="s">
        <v>414</v>
      </c>
      <c r="E34" s="21" t="s">
        <v>415</v>
      </c>
    </row>
    <row r="35" spans="1:6" ht="13.5">
      <c r="A35" s="2" t="s">
        <v>403</v>
      </c>
      <c r="B35" s="26">
        <v>8</v>
      </c>
      <c r="C35" s="26">
        <v>14</v>
      </c>
      <c r="D35" s="26">
        <v>6</v>
      </c>
      <c r="E35" s="12">
        <v>6</v>
      </c>
      <c r="F35" s="26">
        <v>47</v>
      </c>
    </row>
    <row r="36" spans="1:6" ht="13.5">
      <c r="A36" s="4" t="s">
        <v>406</v>
      </c>
      <c r="B36" s="24">
        <v>10</v>
      </c>
      <c r="C36" s="24">
        <v>16</v>
      </c>
      <c r="D36" s="24">
        <v>19</v>
      </c>
      <c r="E36" s="15">
        <v>6</v>
      </c>
      <c r="F36" s="24">
        <v>71</v>
      </c>
    </row>
    <row r="37" spans="1:6" ht="13.5">
      <c r="A37" s="6" t="s">
        <v>409</v>
      </c>
      <c r="B37" s="27">
        <v>9</v>
      </c>
      <c r="C37" s="27">
        <v>15</v>
      </c>
      <c r="D37" s="27">
        <v>32</v>
      </c>
      <c r="E37" s="17">
        <v>6</v>
      </c>
      <c r="F37" s="27">
        <v>80</v>
      </c>
    </row>
    <row r="38" spans="1:6" ht="13.5">
      <c r="A38" s="2" t="s">
        <v>412</v>
      </c>
      <c r="B38" s="26">
        <v>8</v>
      </c>
      <c r="C38" s="26">
        <v>14</v>
      </c>
      <c r="D38" s="26">
        <v>45</v>
      </c>
      <c r="E38" s="12">
        <v>6</v>
      </c>
      <c r="F38" s="26">
        <v>55</v>
      </c>
    </row>
    <row r="39" spans="1:6" ht="13.5">
      <c r="A39" s="21"/>
      <c r="B39" s="21"/>
      <c r="C39" s="21"/>
      <c r="D39" s="21"/>
      <c r="E39" s="21"/>
      <c r="F39">
        <f>SUM(F35:F38)/4</f>
        <v>63.25</v>
      </c>
    </row>
    <row r="40" spans="1:5" ht="13.5">
      <c r="A40" s="21" t="s">
        <v>399</v>
      </c>
      <c r="B40" s="21" t="s">
        <v>400</v>
      </c>
      <c r="C40" s="21" t="s">
        <v>401</v>
      </c>
      <c r="D40" s="21" t="s">
        <v>414</v>
      </c>
      <c r="E40" s="21" t="s">
        <v>415</v>
      </c>
    </row>
    <row r="41" spans="1:6" ht="13.5">
      <c r="A41" s="2" t="s">
        <v>403</v>
      </c>
      <c r="B41" s="26">
        <v>15</v>
      </c>
      <c r="C41" s="26">
        <v>21</v>
      </c>
      <c r="D41" s="26">
        <v>7</v>
      </c>
      <c r="E41" s="12">
        <v>7</v>
      </c>
      <c r="F41" s="26">
        <v>47</v>
      </c>
    </row>
    <row r="42" spans="1:6" ht="13.5">
      <c r="A42" s="4" t="s">
        <v>406</v>
      </c>
      <c r="B42" s="24">
        <v>17</v>
      </c>
      <c r="C42" s="24">
        <v>23</v>
      </c>
      <c r="D42" s="24">
        <v>20</v>
      </c>
      <c r="E42" s="15">
        <v>7</v>
      </c>
      <c r="F42" s="24">
        <v>71</v>
      </c>
    </row>
    <row r="43" spans="1:6" ht="13.5">
      <c r="A43" s="6" t="s">
        <v>409</v>
      </c>
      <c r="B43" s="27">
        <v>16</v>
      </c>
      <c r="C43" s="27">
        <v>22</v>
      </c>
      <c r="D43" s="27">
        <v>33</v>
      </c>
      <c r="E43" s="17">
        <v>7</v>
      </c>
      <c r="F43" s="27">
        <v>80</v>
      </c>
    </row>
    <row r="44" spans="1:6" ht="13.5">
      <c r="A44" s="2" t="s">
        <v>412</v>
      </c>
      <c r="B44" s="26">
        <v>15</v>
      </c>
      <c r="C44" s="26">
        <v>21</v>
      </c>
      <c r="D44" s="26">
        <v>46</v>
      </c>
      <c r="E44" s="12">
        <v>7</v>
      </c>
      <c r="F44" s="26">
        <v>55</v>
      </c>
    </row>
    <row r="45" spans="1:6" ht="13.5">
      <c r="A45" s="21"/>
      <c r="B45" s="21"/>
      <c r="C45" s="21"/>
      <c r="D45" s="21"/>
      <c r="E45" s="21"/>
      <c r="F45">
        <f>SUM(F41:F44)/4</f>
        <v>63.25</v>
      </c>
    </row>
    <row r="46" spans="1:5" ht="13.5">
      <c r="A46" s="21" t="s">
        <v>399</v>
      </c>
      <c r="B46" s="21" t="s">
        <v>400</v>
      </c>
      <c r="C46" s="21" t="s">
        <v>401</v>
      </c>
      <c r="D46" s="21" t="s">
        <v>414</v>
      </c>
      <c r="E46" s="21" t="s">
        <v>415</v>
      </c>
    </row>
    <row r="47" spans="1:6" ht="13.5">
      <c r="A47" s="2" t="s">
        <v>403</v>
      </c>
      <c r="B47" s="26">
        <v>22</v>
      </c>
      <c r="C47" s="26">
        <v>28</v>
      </c>
      <c r="D47" s="26">
        <v>8</v>
      </c>
      <c r="E47" s="12">
        <v>8</v>
      </c>
      <c r="F47" s="26">
        <v>47</v>
      </c>
    </row>
    <row r="48" spans="1:6" ht="13.5">
      <c r="A48" s="4" t="s">
        <v>406</v>
      </c>
      <c r="B48" s="24">
        <v>24</v>
      </c>
      <c r="C48" s="24">
        <v>30</v>
      </c>
      <c r="D48" s="24">
        <v>21</v>
      </c>
      <c r="E48" s="15">
        <v>8</v>
      </c>
      <c r="F48" s="24">
        <v>71</v>
      </c>
    </row>
    <row r="49" spans="1:6" ht="13.5">
      <c r="A49" s="6" t="s">
        <v>409</v>
      </c>
      <c r="B49" s="27">
        <v>23</v>
      </c>
      <c r="C49" s="27">
        <v>29</v>
      </c>
      <c r="D49" s="27">
        <v>34</v>
      </c>
      <c r="E49" s="17">
        <v>8</v>
      </c>
      <c r="F49" s="27">
        <v>80</v>
      </c>
    </row>
    <row r="50" spans="1:6" ht="13.5">
      <c r="A50" s="2" t="s">
        <v>412</v>
      </c>
      <c r="B50" s="26">
        <v>22</v>
      </c>
      <c r="C50" s="26">
        <v>28</v>
      </c>
      <c r="D50" s="26">
        <v>47</v>
      </c>
      <c r="E50" s="12">
        <v>8</v>
      </c>
      <c r="F50" s="26">
        <v>55</v>
      </c>
    </row>
    <row r="51" spans="1:6" ht="13.5">
      <c r="A51" s="21"/>
      <c r="B51" s="21"/>
      <c r="C51" s="21"/>
      <c r="D51" s="21"/>
      <c r="E51" s="21"/>
      <c r="F51">
        <f>SUM(F47:F50)/4</f>
        <v>63.25</v>
      </c>
    </row>
    <row r="52" spans="1:5" ht="13.5">
      <c r="A52" s="21" t="s">
        <v>399</v>
      </c>
      <c r="B52" s="21" t="s">
        <v>400</v>
      </c>
      <c r="C52" s="21" t="s">
        <v>401</v>
      </c>
      <c r="D52" s="21" t="s">
        <v>414</v>
      </c>
      <c r="E52" s="21" t="s">
        <v>415</v>
      </c>
    </row>
    <row r="53" spans="1:6" ht="13.5">
      <c r="A53" s="3" t="s">
        <v>404</v>
      </c>
      <c r="B53" s="28">
        <v>1</v>
      </c>
      <c r="C53" s="28">
        <v>7</v>
      </c>
      <c r="D53" s="28">
        <v>9</v>
      </c>
      <c r="E53" s="13">
        <v>9</v>
      </c>
      <c r="F53" s="28">
        <v>54</v>
      </c>
    </row>
    <row r="54" spans="1:6" ht="13.5">
      <c r="A54" s="4" t="s">
        <v>406</v>
      </c>
      <c r="B54" s="24">
        <v>31</v>
      </c>
      <c r="C54" s="24">
        <v>6</v>
      </c>
      <c r="D54" s="24">
        <v>22</v>
      </c>
      <c r="E54" s="15">
        <v>9</v>
      </c>
      <c r="F54" s="24">
        <v>71</v>
      </c>
    </row>
    <row r="55" spans="1:6" ht="13.5">
      <c r="A55" s="6" t="s">
        <v>409</v>
      </c>
      <c r="B55" s="27">
        <v>30</v>
      </c>
      <c r="C55" s="27">
        <v>5</v>
      </c>
      <c r="D55" s="27">
        <v>35</v>
      </c>
      <c r="E55" s="17">
        <v>9</v>
      </c>
      <c r="F55" s="27">
        <v>80</v>
      </c>
    </row>
    <row r="56" spans="1:6" ht="13.5">
      <c r="A56" s="2" t="s">
        <v>412</v>
      </c>
      <c r="B56" s="26">
        <v>29</v>
      </c>
      <c r="C56" s="26">
        <v>5</v>
      </c>
      <c r="D56" s="26">
        <v>48</v>
      </c>
      <c r="E56" s="12">
        <v>9</v>
      </c>
      <c r="F56" s="26">
        <v>55</v>
      </c>
    </row>
    <row r="57" spans="1:6" ht="13.5">
      <c r="A57" s="21"/>
      <c r="B57" s="21"/>
      <c r="C57" s="21"/>
      <c r="D57" s="21"/>
      <c r="E57" s="21"/>
      <c r="F57">
        <f>SUM(F53:F56)/4</f>
        <v>65</v>
      </c>
    </row>
    <row r="58" spans="1:5" ht="13.5">
      <c r="A58" s="21" t="s">
        <v>399</v>
      </c>
      <c r="B58" s="21" t="s">
        <v>400</v>
      </c>
      <c r="C58" s="21" t="s">
        <v>401</v>
      </c>
      <c r="D58" s="21" t="s">
        <v>414</v>
      </c>
      <c r="E58" s="21" t="s">
        <v>415</v>
      </c>
    </row>
    <row r="59" spans="1:6" ht="13.5">
      <c r="A59" s="3" t="s">
        <v>404</v>
      </c>
      <c r="B59" s="28">
        <v>8</v>
      </c>
      <c r="C59" s="28">
        <v>14</v>
      </c>
      <c r="D59" s="28">
        <v>10</v>
      </c>
      <c r="E59" s="13">
        <v>10</v>
      </c>
      <c r="F59" s="28">
        <v>54</v>
      </c>
    </row>
    <row r="60" spans="1:6" ht="13.5">
      <c r="A60" s="8" t="s">
        <v>407</v>
      </c>
      <c r="B60" s="29">
        <v>7</v>
      </c>
      <c r="C60" s="29">
        <v>13</v>
      </c>
      <c r="D60" s="29">
        <v>23</v>
      </c>
      <c r="E60" s="16">
        <v>10</v>
      </c>
      <c r="F60" s="29">
        <v>77</v>
      </c>
    </row>
    <row r="61" spans="1:6" ht="13.5">
      <c r="A61" s="10" t="s">
        <v>410</v>
      </c>
      <c r="B61" s="30">
        <v>6</v>
      </c>
      <c r="C61" s="30">
        <v>12</v>
      </c>
      <c r="D61" s="30">
        <v>36</v>
      </c>
      <c r="E61" s="18">
        <v>10</v>
      </c>
      <c r="F61" s="30">
        <v>75</v>
      </c>
    </row>
    <row r="62" spans="1:6" ht="13.5">
      <c r="A62" s="9" t="s">
        <v>413</v>
      </c>
      <c r="B62" s="31">
        <v>6</v>
      </c>
      <c r="C62" s="31">
        <v>12</v>
      </c>
      <c r="D62" s="31">
        <v>49</v>
      </c>
      <c r="E62" s="20">
        <v>10</v>
      </c>
      <c r="F62" s="31">
        <v>48</v>
      </c>
    </row>
    <row r="63" spans="1:6" ht="13.5">
      <c r="A63" s="21"/>
      <c r="B63" s="21"/>
      <c r="C63" s="21"/>
      <c r="D63" s="21"/>
      <c r="E63" s="21"/>
      <c r="F63">
        <f>SUM(F59:F62)/4</f>
        <v>63.5</v>
      </c>
    </row>
    <row r="64" spans="1:5" ht="13.5">
      <c r="A64" s="21" t="s">
        <v>399</v>
      </c>
      <c r="B64" s="21" t="s">
        <v>400</v>
      </c>
      <c r="C64" s="21" t="s">
        <v>401</v>
      </c>
      <c r="D64" s="21" t="s">
        <v>414</v>
      </c>
      <c r="E64" s="21" t="s">
        <v>415</v>
      </c>
    </row>
    <row r="65" spans="1:6" ht="13.5">
      <c r="A65" s="3" t="s">
        <v>404</v>
      </c>
      <c r="B65" s="28">
        <v>15</v>
      </c>
      <c r="C65" s="28">
        <v>21</v>
      </c>
      <c r="D65" s="28">
        <v>11</v>
      </c>
      <c r="E65" s="13">
        <v>11</v>
      </c>
      <c r="F65" s="28">
        <v>54</v>
      </c>
    </row>
    <row r="66" spans="1:6" ht="13.5">
      <c r="A66" s="8" t="s">
        <v>407</v>
      </c>
      <c r="B66" s="29">
        <v>14</v>
      </c>
      <c r="C66" s="29">
        <v>20</v>
      </c>
      <c r="D66" s="29">
        <v>24</v>
      </c>
      <c r="E66" s="16">
        <v>11</v>
      </c>
      <c r="F66" s="29">
        <v>77</v>
      </c>
    </row>
    <row r="67" spans="1:6" ht="13.5">
      <c r="A67" s="10" t="s">
        <v>410</v>
      </c>
      <c r="B67" s="30">
        <v>13</v>
      </c>
      <c r="C67" s="30">
        <v>19</v>
      </c>
      <c r="D67" s="30">
        <v>37</v>
      </c>
      <c r="E67" s="18">
        <v>11</v>
      </c>
      <c r="F67" s="30">
        <v>75</v>
      </c>
    </row>
    <row r="68" spans="1:6" ht="13.5">
      <c r="A68" s="9" t="s">
        <v>413</v>
      </c>
      <c r="B68" s="31">
        <v>13</v>
      </c>
      <c r="C68" s="31">
        <v>19</v>
      </c>
      <c r="D68" s="31">
        <v>50</v>
      </c>
      <c r="E68" s="20">
        <v>11</v>
      </c>
      <c r="F68" s="31">
        <v>48</v>
      </c>
    </row>
    <row r="69" spans="1:6" ht="13.5">
      <c r="A69" s="21"/>
      <c r="B69" s="21"/>
      <c r="C69" s="21"/>
      <c r="D69" s="21"/>
      <c r="E69" s="21"/>
      <c r="F69">
        <f>SUM(F65:F68)/4</f>
        <v>63.5</v>
      </c>
    </row>
    <row r="70" spans="1:5" ht="13.5">
      <c r="A70" s="21" t="s">
        <v>399</v>
      </c>
      <c r="B70" s="21" t="s">
        <v>400</v>
      </c>
      <c r="C70" s="21" t="s">
        <v>401</v>
      </c>
      <c r="D70" s="21" t="s">
        <v>414</v>
      </c>
      <c r="E70" s="21" t="s">
        <v>415</v>
      </c>
    </row>
    <row r="71" spans="1:6" ht="13.5">
      <c r="A71" s="3" t="s">
        <v>404</v>
      </c>
      <c r="B71" s="28">
        <v>22</v>
      </c>
      <c r="C71" s="28">
        <v>28</v>
      </c>
      <c r="D71" s="28">
        <v>12</v>
      </c>
      <c r="E71" s="13">
        <v>12</v>
      </c>
      <c r="F71" s="28">
        <v>54</v>
      </c>
    </row>
    <row r="72" spans="1:6" ht="13.5">
      <c r="A72" s="8" t="s">
        <v>407</v>
      </c>
      <c r="B72" s="29">
        <v>21</v>
      </c>
      <c r="C72" s="29">
        <v>27</v>
      </c>
      <c r="D72" s="29">
        <v>25</v>
      </c>
      <c r="E72" s="16">
        <v>12</v>
      </c>
      <c r="F72" s="29">
        <v>77</v>
      </c>
    </row>
    <row r="73" spans="1:6" ht="13.5">
      <c r="A73" s="10" t="s">
        <v>410</v>
      </c>
      <c r="B73" s="30">
        <v>20</v>
      </c>
      <c r="C73" s="30">
        <v>26</v>
      </c>
      <c r="D73" s="30">
        <v>38</v>
      </c>
      <c r="E73" s="18">
        <v>12</v>
      </c>
      <c r="F73" s="30">
        <v>75</v>
      </c>
    </row>
    <row r="74" spans="1:6" ht="13.5">
      <c r="A74" s="9" t="s">
        <v>413</v>
      </c>
      <c r="B74" s="31">
        <v>20</v>
      </c>
      <c r="C74" s="31">
        <v>26</v>
      </c>
      <c r="D74" s="31">
        <v>51</v>
      </c>
      <c r="E74" s="20">
        <v>12</v>
      </c>
      <c r="F74" s="31">
        <v>48</v>
      </c>
    </row>
    <row r="75" spans="1:6" ht="13.5">
      <c r="A75" s="21"/>
      <c r="B75" s="21"/>
      <c r="C75" s="21"/>
      <c r="D75" s="21"/>
      <c r="E75" s="21"/>
      <c r="F75">
        <f>SUM(F71:F74)/4</f>
        <v>63.5</v>
      </c>
    </row>
    <row r="76" spans="1:5" ht="13.5">
      <c r="A76" s="21" t="s">
        <v>399</v>
      </c>
      <c r="B76" s="21" t="s">
        <v>400</v>
      </c>
      <c r="C76" s="21" t="s">
        <v>401</v>
      </c>
      <c r="D76" s="21" t="s">
        <v>414</v>
      </c>
      <c r="E76" s="21" t="s">
        <v>415</v>
      </c>
    </row>
    <row r="77" spans="1:6" ht="13.5">
      <c r="A77" s="3" t="s">
        <v>404</v>
      </c>
      <c r="B77" s="28">
        <v>29</v>
      </c>
      <c r="C77" s="28">
        <v>4</v>
      </c>
      <c r="D77" s="28">
        <v>13</v>
      </c>
      <c r="E77" s="13">
        <v>13</v>
      </c>
      <c r="F77" s="28">
        <v>54</v>
      </c>
    </row>
    <row r="78" spans="1:6" ht="13.5">
      <c r="A78" s="8" t="s">
        <v>407</v>
      </c>
      <c r="B78" s="29">
        <v>28</v>
      </c>
      <c r="C78" s="29">
        <v>4</v>
      </c>
      <c r="D78" s="29">
        <v>26</v>
      </c>
      <c r="E78" s="16">
        <v>13</v>
      </c>
      <c r="F78" s="29">
        <v>77</v>
      </c>
    </row>
    <row r="79" spans="1:6" ht="13.5">
      <c r="A79" s="10" t="s">
        <v>410</v>
      </c>
      <c r="B79" s="30">
        <v>27</v>
      </c>
      <c r="C79" s="30">
        <v>3</v>
      </c>
      <c r="D79" s="30">
        <v>39</v>
      </c>
      <c r="E79" s="18">
        <v>13</v>
      </c>
      <c r="F79" s="30">
        <v>75</v>
      </c>
    </row>
    <row r="80" spans="1:6" ht="13.5">
      <c r="A80" s="9" t="s">
        <v>413</v>
      </c>
      <c r="B80" s="31">
        <v>27</v>
      </c>
      <c r="C80" s="31">
        <v>2</v>
      </c>
      <c r="D80" s="31">
        <v>52</v>
      </c>
      <c r="E80" s="20">
        <v>13</v>
      </c>
      <c r="F80" s="31">
        <v>48</v>
      </c>
    </row>
    <row r="81" ht="13.5">
      <c r="F81">
        <f>SUM(F77:F80)/4</f>
        <v>63.5</v>
      </c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Header>&amp;C&amp;"+,Bold"&amp;12Kure Beach Calendar - 2010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4">
      <selection activeCell="I6" sqref="I6"/>
    </sheetView>
  </sheetViews>
  <sheetFormatPr defaultColWidth="11.421875" defaultRowHeight="15"/>
  <cols>
    <col min="1" max="1" width="11.28125" style="0" bestFit="1" customWidth="1"/>
    <col min="2" max="2" width="7.8515625" style="0" customWidth="1"/>
    <col min="3" max="3" width="7.28125" style="0" customWidth="1"/>
    <col min="4" max="4" width="7.421875" style="0" customWidth="1"/>
    <col min="5" max="5" width="14.421875" style="0" bestFit="1" customWidth="1"/>
    <col min="6" max="6" width="7.140625" style="0" bestFit="1" customWidth="1"/>
    <col min="7" max="7" width="8.28125" style="0" bestFit="1" customWidth="1"/>
    <col min="8" max="16384" width="8.8515625" style="0" customWidth="1"/>
  </cols>
  <sheetData>
    <row r="2" spans="1:9" ht="13.5">
      <c r="A2" s="291"/>
      <c r="B2" s="107"/>
      <c r="C2" s="107"/>
      <c r="E2" s="104" t="s">
        <v>361</v>
      </c>
      <c r="F2" s="104" t="s">
        <v>142</v>
      </c>
      <c r="G2" s="104" t="s">
        <v>141</v>
      </c>
      <c r="H2" s="109" t="s">
        <v>143</v>
      </c>
      <c r="I2" s="109" t="s">
        <v>146</v>
      </c>
    </row>
    <row r="3" spans="1:9" ht="13.5">
      <c r="A3" s="291"/>
      <c r="B3" s="107"/>
      <c r="C3" s="107"/>
      <c r="D3">
        <v>1</v>
      </c>
      <c r="E3" t="s">
        <v>364</v>
      </c>
      <c r="F3" s="45">
        <v>3</v>
      </c>
      <c r="G3" s="45"/>
      <c r="H3" s="45"/>
      <c r="I3" s="45">
        <v>3</v>
      </c>
    </row>
    <row r="4" spans="1:9" ht="13.5">
      <c r="A4" s="293"/>
      <c r="B4" s="108"/>
      <c r="C4" s="108"/>
      <c r="D4">
        <v>2</v>
      </c>
      <c r="E4" t="s">
        <v>371</v>
      </c>
      <c r="F4" s="45">
        <v>1</v>
      </c>
      <c r="G4" s="45"/>
      <c r="H4" s="45"/>
      <c r="I4" s="45">
        <v>1</v>
      </c>
    </row>
    <row r="5" spans="1:9" ht="13.5">
      <c r="A5" s="293"/>
      <c r="B5" s="108"/>
      <c r="C5" s="108"/>
      <c r="D5">
        <v>3</v>
      </c>
      <c r="E5" t="s">
        <v>370</v>
      </c>
      <c r="F5" s="45">
        <v>8</v>
      </c>
      <c r="G5" s="45"/>
      <c r="H5" s="45"/>
      <c r="I5" s="45">
        <v>8</v>
      </c>
    </row>
    <row r="6" spans="1:9" ht="13.5">
      <c r="A6" s="291"/>
      <c r="B6" s="107"/>
      <c r="C6" s="107"/>
      <c r="D6">
        <v>4</v>
      </c>
      <c r="E6" t="s">
        <v>367</v>
      </c>
      <c r="F6" s="45">
        <v>6</v>
      </c>
      <c r="G6" s="45">
        <v>5</v>
      </c>
      <c r="H6" s="45">
        <v>7</v>
      </c>
      <c r="I6" s="45"/>
    </row>
    <row r="7" spans="1:9" ht="13.5">
      <c r="A7" s="291"/>
      <c r="B7" s="107"/>
      <c r="C7" s="107"/>
      <c r="D7">
        <v>5</v>
      </c>
      <c r="E7" t="s">
        <v>366</v>
      </c>
      <c r="F7" s="45"/>
      <c r="G7" s="45"/>
      <c r="H7" s="45"/>
      <c r="I7" s="45"/>
    </row>
    <row r="8" spans="1:9" ht="13.5">
      <c r="A8" s="293"/>
      <c r="B8" s="108"/>
      <c r="C8" s="108"/>
      <c r="D8">
        <v>6</v>
      </c>
      <c r="E8" t="s">
        <v>369</v>
      </c>
      <c r="F8" s="45"/>
      <c r="G8" s="45"/>
      <c r="H8" s="45"/>
      <c r="I8" s="45"/>
    </row>
    <row r="9" spans="1:9" ht="13.5">
      <c r="A9" s="293"/>
      <c r="B9" s="108"/>
      <c r="C9" s="108"/>
      <c r="D9">
        <v>7</v>
      </c>
      <c r="E9" t="s">
        <v>368</v>
      </c>
      <c r="F9" s="45">
        <v>6</v>
      </c>
      <c r="G9" s="45">
        <v>5</v>
      </c>
      <c r="H9" s="45">
        <v>7</v>
      </c>
      <c r="I9" s="45"/>
    </row>
    <row r="10" spans="1:9" ht="13.5">
      <c r="A10" s="293"/>
      <c r="B10" s="108"/>
      <c r="C10" s="108"/>
      <c r="D10">
        <v>8</v>
      </c>
      <c r="E10" t="s">
        <v>442</v>
      </c>
      <c r="F10" s="45">
        <v>2</v>
      </c>
      <c r="G10" s="45" t="s">
        <v>360</v>
      </c>
      <c r="H10" s="45">
        <v>5</v>
      </c>
      <c r="I10" s="45"/>
    </row>
    <row r="11" spans="1:9" ht="13.5">
      <c r="A11" s="293"/>
      <c r="B11" s="108"/>
      <c r="C11" s="108"/>
      <c r="D11">
        <v>9</v>
      </c>
      <c r="E11" t="s">
        <v>443</v>
      </c>
      <c r="F11" s="45">
        <v>1</v>
      </c>
      <c r="G11" s="45">
        <v>2</v>
      </c>
      <c r="H11" s="45">
        <v>10</v>
      </c>
      <c r="I11" s="45"/>
    </row>
    <row r="12" spans="1:9" ht="13.5">
      <c r="A12" s="293"/>
      <c r="B12" s="294"/>
      <c r="C12" s="294"/>
      <c r="D12">
        <v>10</v>
      </c>
      <c r="E12" t="s">
        <v>444</v>
      </c>
      <c r="F12" s="45">
        <v>2</v>
      </c>
      <c r="G12" s="45"/>
      <c r="H12" s="45"/>
      <c r="I12" s="45"/>
    </row>
    <row r="13" spans="1:9" ht="13.5">
      <c r="A13" s="293"/>
      <c r="B13" s="294"/>
      <c r="C13" s="294"/>
      <c r="D13">
        <v>11</v>
      </c>
      <c r="F13" s="45"/>
      <c r="G13" s="45"/>
      <c r="H13" s="45"/>
      <c r="I13" s="45"/>
    </row>
    <row r="14" spans="1:9" ht="13.5">
      <c r="A14" s="291"/>
      <c r="B14" s="292"/>
      <c r="C14" s="292"/>
      <c r="D14" s="107"/>
      <c r="F14" s="45"/>
      <c r="G14" s="45"/>
      <c r="H14" s="45"/>
      <c r="I14" s="45"/>
    </row>
    <row r="15" spans="1:4" ht="13.5">
      <c r="A15" s="291"/>
      <c r="B15" s="292"/>
      <c r="C15" s="292"/>
      <c r="D15" s="107"/>
    </row>
    <row r="16" spans="1:4" ht="13.5">
      <c r="A16" s="293"/>
      <c r="B16" s="294"/>
      <c r="C16" s="294"/>
      <c r="D16" s="108"/>
    </row>
    <row r="17" spans="1:4" ht="13.5">
      <c r="A17" s="293"/>
      <c r="B17" s="294"/>
      <c r="C17" s="294"/>
      <c r="D17" s="108"/>
    </row>
    <row r="18" spans="1:4" ht="13.5">
      <c r="A18" s="291"/>
      <c r="B18" s="292"/>
      <c r="C18" s="292"/>
      <c r="D18" s="107"/>
    </row>
    <row r="19" spans="1:4" ht="13.5">
      <c r="A19" s="291"/>
      <c r="B19" s="292"/>
      <c r="C19" s="292"/>
      <c r="D19" s="107"/>
    </row>
    <row r="20" spans="1:4" ht="13.5">
      <c r="A20" s="293"/>
      <c r="B20" s="294"/>
      <c r="C20" s="294"/>
      <c r="D20" s="108"/>
    </row>
    <row r="21" spans="1:4" ht="13.5">
      <c r="A21" s="293"/>
      <c r="B21" s="294"/>
      <c r="C21" s="294"/>
      <c r="D21" s="108"/>
    </row>
    <row r="22" spans="1:4" ht="13.5">
      <c r="A22" s="291"/>
      <c r="B22" s="292"/>
      <c r="C22" s="292"/>
      <c r="D22" s="107"/>
    </row>
    <row r="23" spans="1:4" ht="13.5">
      <c r="A23" s="291"/>
      <c r="B23" s="292"/>
      <c r="C23" s="292"/>
      <c r="D23" s="107"/>
    </row>
  </sheetData>
  <sheetProtection/>
  <autoFilter ref="E2:H13"/>
  <mergeCells count="23">
    <mergeCell ref="A2:A3"/>
    <mergeCell ref="A4:A5"/>
    <mergeCell ref="A6:A7"/>
    <mergeCell ref="A8:A9"/>
    <mergeCell ref="A10:A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.140625" style="0" bestFit="1" customWidth="1"/>
    <col min="2" max="2" width="24.28125" style="0" bestFit="1" customWidth="1"/>
    <col min="3" max="3" width="2.140625" style="0" bestFit="1" customWidth="1"/>
    <col min="4" max="4" width="24.8515625" style="0" customWidth="1"/>
    <col min="5" max="16384" width="8.8515625" style="0" customWidth="1"/>
  </cols>
  <sheetData>
    <row r="3" spans="1:4" ht="15" thickBot="1">
      <c r="A3" s="50"/>
      <c r="B3" s="51" t="s">
        <v>352</v>
      </c>
      <c r="C3" s="52"/>
      <c r="D3" s="51" t="s">
        <v>351</v>
      </c>
    </row>
    <row r="4" spans="1:4" ht="13.5">
      <c r="A4" s="53" t="s">
        <v>348</v>
      </c>
      <c r="B4" s="56" t="s">
        <v>92</v>
      </c>
      <c r="C4" s="53" t="s">
        <v>348</v>
      </c>
      <c r="D4" s="59" t="s">
        <v>343</v>
      </c>
    </row>
    <row r="5" spans="1:4" ht="13.5">
      <c r="A5" s="54" t="s">
        <v>348</v>
      </c>
      <c r="B5" s="57" t="s">
        <v>357</v>
      </c>
      <c r="C5" s="54" t="s">
        <v>348</v>
      </c>
      <c r="D5" s="60" t="s">
        <v>105</v>
      </c>
    </row>
    <row r="6" spans="1:4" ht="13.5">
      <c r="A6" s="54" t="s">
        <v>348</v>
      </c>
      <c r="B6" s="57" t="s">
        <v>93</v>
      </c>
      <c r="C6" s="54"/>
      <c r="D6" s="60" t="s">
        <v>106</v>
      </c>
    </row>
    <row r="7" spans="1:4" ht="13.5">
      <c r="A7" s="54" t="s">
        <v>348</v>
      </c>
      <c r="B7" s="57" t="s">
        <v>94</v>
      </c>
      <c r="C7" s="54" t="s">
        <v>348</v>
      </c>
      <c r="D7" s="60" t="s">
        <v>354</v>
      </c>
    </row>
    <row r="8" spans="1:4" ht="13.5">
      <c r="A8" s="54" t="s">
        <v>348</v>
      </c>
      <c r="B8" s="62" t="s">
        <v>356</v>
      </c>
      <c r="C8" s="54"/>
      <c r="D8" s="60" t="s">
        <v>107</v>
      </c>
    </row>
    <row r="9" spans="1:4" ht="13.5">
      <c r="A9" s="54"/>
      <c r="B9" s="57" t="s">
        <v>95</v>
      </c>
      <c r="C9" s="54"/>
      <c r="D9" s="60" t="s">
        <v>108</v>
      </c>
    </row>
    <row r="10" spans="1:4" ht="13.5">
      <c r="A10" s="54"/>
      <c r="B10" s="57" t="s">
        <v>96</v>
      </c>
      <c r="C10" s="54" t="s">
        <v>348</v>
      </c>
      <c r="D10" s="60" t="s">
        <v>109</v>
      </c>
    </row>
    <row r="11" spans="1:4" ht="13.5">
      <c r="A11" s="54" t="s">
        <v>348</v>
      </c>
      <c r="B11" s="57" t="s">
        <v>97</v>
      </c>
      <c r="C11" s="54" t="s">
        <v>348</v>
      </c>
      <c r="D11" s="60" t="s">
        <v>110</v>
      </c>
    </row>
    <row r="12" spans="1:4" ht="13.5">
      <c r="A12" s="54"/>
      <c r="B12" s="57" t="s">
        <v>98</v>
      </c>
      <c r="C12" s="54" t="s">
        <v>348</v>
      </c>
      <c r="D12" s="60" t="s">
        <v>111</v>
      </c>
    </row>
    <row r="13" spans="1:4" ht="13.5">
      <c r="A13" s="54"/>
      <c r="B13" s="57" t="s">
        <v>99</v>
      </c>
      <c r="C13" s="54" t="s">
        <v>348</v>
      </c>
      <c r="D13" s="60" t="s">
        <v>344</v>
      </c>
    </row>
    <row r="14" spans="1:4" ht="13.5">
      <c r="A14" s="54" t="s">
        <v>348</v>
      </c>
      <c r="B14" s="57" t="s">
        <v>349</v>
      </c>
      <c r="C14" s="54" t="s">
        <v>348</v>
      </c>
      <c r="D14" s="60" t="s">
        <v>112</v>
      </c>
    </row>
    <row r="15" spans="1:4" ht="13.5">
      <c r="A15" s="54" t="s">
        <v>348</v>
      </c>
      <c r="B15" s="57" t="s">
        <v>100</v>
      </c>
      <c r="C15" s="54" t="s">
        <v>348</v>
      </c>
      <c r="D15" s="60" t="s">
        <v>113</v>
      </c>
    </row>
    <row r="16" spans="1:4" ht="13.5">
      <c r="A16" s="54"/>
      <c r="B16" s="57" t="s">
        <v>353</v>
      </c>
      <c r="C16" s="54"/>
      <c r="D16" s="60" t="s">
        <v>355</v>
      </c>
    </row>
    <row r="17" spans="1:4" ht="13.5">
      <c r="A17" s="54" t="s">
        <v>348</v>
      </c>
      <c r="B17" s="57" t="s">
        <v>350</v>
      </c>
      <c r="C17" s="54" t="s">
        <v>348</v>
      </c>
      <c r="D17" s="60" t="s">
        <v>114</v>
      </c>
    </row>
    <row r="18" spans="1:4" ht="13.5">
      <c r="A18" s="54" t="s">
        <v>348</v>
      </c>
      <c r="B18" s="57" t="s">
        <v>101</v>
      </c>
      <c r="C18" s="54" t="s">
        <v>348</v>
      </c>
      <c r="D18" s="60" t="s">
        <v>115</v>
      </c>
    </row>
    <row r="19" spans="1:4" ht="13.5">
      <c r="A19" s="54"/>
      <c r="B19" s="57" t="s">
        <v>102</v>
      </c>
      <c r="C19" s="54" t="s">
        <v>348</v>
      </c>
      <c r="D19" s="60" t="s">
        <v>116</v>
      </c>
    </row>
    <row r="20" spans="1:4" ht="13.5">
      <c r="A20" s="54"/>
      <c r="B20" s="57" t="s">
        <v>359</v>
      </c>
      <c r="C20" s="54" t="s">
        <v>348</v>
      </c>
      <c r="D20" s="60" t="s">
        <v>117</v>
      </c>
    </row>
    <row r="21" spans="1:4" ht="13.5">
      <c r="A21" s="54" t="s">
        <v>348</v>
      </c>
      <c r="B21" s="57" t="s">
        <v>103</v>
      </c>
      <c r="C21" s="54" t="s">
        <v>348</v>
      </c>
      <c r="D21" s="60" t="s">
        <v>118</v>
      </c>
    </row>
    <row r="22" spans="1:4" ht="13.5">
      <c r="A22" s="54"/>
      <c r="B22" s="57" t="s">
        <v>104</v>
      </c>
      <c r="C22" s="54" t="s">
        <v>348</v>
      </c>
      <c r="D22" s="60" t="s">
        <v>346</v>
      </c>
    </row>
    <row r="23" spans="1:4" ht="15" thickBot="1">
      <c r="A23" s="55" t="s">
        <v>348</v>
      </c>
      <c r="B23" s="58" t="s">
        <v>358</v>
      </c>
      <c r="C23" s="55" t="s">
        <v>348</v>
      </c>
      <c r="D23" s="61" t="s">
        <v>347</v>
      </c>
    </row>
    <row r="24" spans="3:4" ht="13.5">
      <c r="C24" s="48"/>
      <c r="D24" s="49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X79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5.00390625" style="0" customWidth="1"/>
    <col min="2" max="2" width="14.421875" style="0" bestFit="1" customWidth="1"/>
    <col min="3" max="3" width="9.421875" style="0" customWidth="1"/>
    <col min="4" max="4" width="9.28125" style="0" bestFit="1" customWidth="1"/>
    <col min="5" max="5" width="9.8515625" style="0" bestFit="1" customWidth="1"/>
    <col min="6" max="6" width="10.421875" style="0" customWidth="1"/>
    <col min="7" max="7" width="11.7109375" style="0" bestFit="1" customWidth="1"/>
    <col min="8" max="8" width="11.7109375" style="0" customWidth="1"/>
    <col min="9" max="9" width="15.421875" style="0" bestFit="1" customWidth="1"/>
    <col min="10" max="10" width="8.28125" style="0" customWidth="1"/>
    <col min="11" max="12" width="8.421875" style="0" customWidth="1"/>
    <col min="13" max="13" width="9.28125" style="0" bestFit="1" customWidth="1"/>
    <col min="14" max="16" width="8.8515625" style="0" customWidth="1"/>
    <col min="17" max="17" width="11.140625" style="0" bestFit="1" customWidth="1"/>
    <col min="18" max="18" width="9.7109375" style="0" bestFit="1" customWidth="1"/>
    <col min="19" max="19" width="10.421875" style="0" bestFit="1" customWidth="1"/>
    <col min="20" max="16384" width="8.8515625" style="0" customWidth="1"/>
  </cols>
  <sheetData>
    <row r="1" ht="15">
      <c r="B1" t="s">
        <v>205</v>
      </c>
    </row>
    <row r="3" spans="1:19" ht="60">
      <c r="A3" s="65" t="s">
        <v>196</v>
      </c>
      <c r="B3" s="104" t="s">
        <v>361</v>
      </c>
      <c r="C3" s="104" t="s">
        <v>445</v>
      </c>
      <c r="D3" s="104" t="s">
        <v>440</v>
      </c>
      <c r="E3" s="104" t="s">
        <v>219</v>
      </c>
      <c r="F3" s="104" t="s">
        <v>362</v>
      </c>
      <c r="G3" s="104" t="s">
        <v>372</v>
      </c>
      <c r="H3" s="104" t="s">
        <v>171</v>
      </c>
      <c r="I3" s="104" t="s">
        <v>439</v>
      </c>
      <c r="J3" s="109" t="s">
        <v>52</v>
      </c>
      <c r="K3" s="109" t="s">
        <v>53</v>
      </c>
      <c r="L3" s="109" t="s">
        <v>324</v>
      </c>
      <c r="N3" s="65" t="s">
        <v>361</v>
      </c>
      <c r="O3" s="65" t="s">
        <v>363</v>
      </c>
      <c r="P3" s="65" t="s">
        <v>375</v>
      </c>
      <c r="Q3" s="65" t="s">
        <v>362</v>
      </c>
      <c r="R3" s="65" t="s">
        <v>372</v>
      </c>
      <c r="S3" s="65" t="s">
        <v>373</v>
      </c>
    </row>
    <row r="4" spans="1:19" ht="15">
      <c r="A4" s="45">
        <v>1</v>
      </c>
      <c r="B4" s="45" t="s">
        <v>371</v>
      </c>
      <c r="C4" s="45"/>
      <c r="D4" s="117">
        <v>1</v>
      </c>
      <c r="E4" s="118">
        <v>40186</v>
      </c>
      <c r="F4" s="45">
        <v>1000</v>
      </c>
      <c r="G4" s="45">
        <v>200</v>
      </c>
      <c r="H4" s="45"/>
      <c r="I4" s="45">
        <f>SUM(F4+G4)</f>
        <v>1200</v>
      </c>
      <c r="J4" s="105" t="s">
        <v>54</v>
      </c>
      <c r="K4" s="105"/>
      <c r="L4" s="136"/>
      <c r="M4">
        <v>1</v>
      </c>
      <c r="N4" t="s">
        <v>364</v>
      </c>
      <c r="Q4">
        <v>1500</v>
      </c>
      <c r="R4">
        <v>200</v>
      </c>
      <c r="S4">
        <f>SUM(Q4+R4)</f>
        <v>1700</v>
      </c>
    </row>
    <row r="5" spans="1:19" ht="15">
      <c r="A5" s="45">
        <v>2</v>
      </c>
      <c r="B5" s="45" t="s">
        <v>169</v>
      </c>
      <c r="C5" s="45"/>
      <c r="D5" s="117">
        <v>0.99</v>
      </c>
      <c r="E5" s="118" t="s">
        <v>441</v>
      </c>
      <c r="F5" s="45">
        <v>0</v>
      </c>
      <c r="G5" s="45">
        <v>0</v>
      </c>
      <c r="H5" s="45"/>
      <c r="I5" s="45">
        <f aca="true" t="shared" si="0" ref="I5:I14">SUM(F5+G5)</f>
        <v>0</v>
      </c>
      <c r="J5" s="105"/>
      <c r="K5" s="105"/>
      <c r="L5" s="105"/>
      <c r="M5">
        <v>2</v>
      </c>
      <c r="N5" t="s">
        <v>365</v>
      </c>
      <c r="Q5">
        <v>1500</v>
      </c>
      <c r="R5">
        <v>200</v>
      </c>
      <c r="S5">
        <f aca="true" t="shared" si="1" ref="S5:S14">SUM(Q5+R5)</f>
        <v>1700</v>
      </c>
    </row>
    <row r="6" spans="1:19" ht="15">
      <c r="A6" s="45">
        <v>3</v>
      </c>
      <c r="B6" s="45" t="s">
        <v>364</v>
      </c>
      <c r="C6" s="45"/>
      <c r="D6" s="117">
        <v>1</v>
      </c>
      <c r="E6" s="118">
        <v>40231</v>
      </c>
      <c r="F6" s="45">
        <v>1000</v>
      </c>
      <c r="G6" s="45">
        <v>0</v>
      </c>
      <c r="H6" s="45"/>
      <c r="I6" s="45">
        <f t="shared" si="0"/>
        <v>1000</v>
      </c>
      <c r="J6" s="105"/>
      <c r="K6" s="105"/>
      <c r="L6" s="105"/>
      <c r="M6">
        <v>3</v>
      </c>
      <c r="N6" t="s">
        <v>370</v>
      </c>
      <c r="Q6">
        <v>1500</v>
      </c>
      <c r="R6">
        <v>200</v>
      </c>
      <c r="S6">
        <f t="shared" si="1"/>
        <v>1700</v>
      </c>
    </row>
    <row r="7" spans="1:19" ht="15">
      <c r="A7" s="45">
        <v>4</v>
      </c>
      <c r="B7" s="45" t="s">
        <v>47</v>
      </c>
      <c r="C7" s="45"/>
      <c r="D7" s="117">
        <v>0.99</v>
      </c>
      <c r="E7" s="118">
        <v>40225</v>
      </c>
      <c r="F7" s="45">
        <v>0</v>
      </c>
      <c r="G7" s="45">
        <v>200</v>
      </c>
      <c r="H7" s="45"/>
      <c r="I7" s="45">
        <f t="shared" si="0"/>
        <v>200</v>
      </c>
      <c r="J7" s="105"/>
      <c r="K7" s="105"/>
      <c r="L7" s="105"/>
      <c r="M7">
        <v>4</v>
      </c>
      <c r="N7" t="s">
        <v>367</v>
      </c>
      <c r="Q7">
        <v>1500</v>
      </c>
      <c r="R7">
        <v>200</v>
      </c>
      <c r="S7">
        <f t="shared" si="1"/>
        <v>1700</v>
      </c>
    </row>
    <row r="8" spans="1:19" ht="15">
      <c r="A8" s="45">
        <v>5</v>
      </c>
      <c r="B8" s="45" t="s">
        <v>170</v>
      </c>
      <c r="C8" s="45"/>
      <c r="D8" s="117">
        <v>1</v>
      </c>
      <c r="E8" s="118">
        <v>40220</v>
      </c>
      <c r="F8" s="45">
        <v>1000</v>
      </c>
      <c r="G8" s="45">
        <v>200</v>
      </c>
      <c r="H8" s="45"/>
      <c r="I8" s="45">
        <f t="shared" si="0"/>
        <v>1200</v>
      </c>
      <c r="J8" s="105" t="s">
        <v>54</v>
      </c>
      <c r="K8" s="105"/>
      <c r="L8" s="105"/>
      <c r="M8">
        <v>5</v>
      </c>
      <c r="N8" t="s">
        <v>366</v>
      </c>
      <c r="Q8">
        <v>1500</v>
      </c>
      <c r="R8">
        <v>200</v>
      </c>
      <c r="S8">
        <f t="shared" si="1"/>
        <v>1700</v>
      </c>
    </row>
    <row r="9" spans="1:19" ht="15">
      <c r="A9" s="45">
        <v>6</v>
      </c>
      <c r="B9" s="45" t="s">
        <v>367</v>
      </c>
      <c r="C9" s="45"/>
      <c r="D9" s="117">
        <v>1</v>
      </c>
      <c r="E9" s="118">
        <v>40221</v>
      </c>
      <c r="F9" s="45">
        <v>950</v>
      </c>
      <c r="G9" s="45">
        <v>200</v>
      </c>
      <c r="H9" s="45">
        <v>50</v>
      </c>
      <c r="I9" s="45">
        <f t="shared" si="0"/>
        <v>1150</v>
      </c>
      <c r="J9" s="105" t="s">
        <v>54</v>
      </c>
      <c r="K9" s="105"/>
      <c r="L9" s="105"/>
      <c r="M9">
        <v>6</v>
      </c>
      <c r="N9" t="s">
        <v>369</v>
      </c>
      <c r="Q9">
        <v>1500</v>
      </c>
      <c r="R9">
        <v>200</v>
      </c>
      <c r="S9">
        <f t="shared" si="1"/>
        <v>1700</v>
      </c>
    </row>
    <row r="10" spans="1:19" ht="15">
      <c r="A10" s="45">
        <v>7</v>
      </c>
      <c r="B10" s="45" t="s">
        <v>368</v>
      </c>
      <c r="C10" s="45"/>
      <c r="D10" s="117">
        <v>1</v>
      </c>
      <c r="E10" s="118">
        <v>40221</v>
      </c>
      <c r="F10" s="45">
        <v>999</v>
      </c>
      <c r="G10" s="45">
        <v>200</v>
      </c>
      <c r="H10" s="45"/>
      <c r="I10" s="45">
        <f t="shared" si="0"/>
        <v>1199</v>
      </c>
      <c r="J10" s="105"/>
      <c r="K10" s="105"/>
      <c r="L10" s="105"/>
      <c r="M10">
        <v>7</v>
      </c>
      <c r="N10" t="s">
        <v>368</v>
      </c>
      <c r="Q10">
        <v>1500</v>
      </c>
      <c r="R10">
        <v>200</v>
      </c>
      <c r="S10">
        <f t="shared" si="1"/>
        <v>1700</v>
      </c>
    </row>
    <row r="11" spans="1:19" ht="15">
      <c r="A11" s="45">
        <v>8</v>
      </c>
      <c r="B11" s="45" t="s">
        <v>370</v>
      </c>
      <c r="C11" s="45"/>
      <c r="D11" s="117">
        <v>1</v>
      </c>
      <c r="E11" s="118">
        <v>40225</v>
      </c>
      <c r="F11" s="45">
        <v>999</v>
      </c>
      <c r="G11" s="45">
        <v>0</v>
      </c>
      <c r="H11" s="45"/>
      <c r="I11" s="45">
        <f t="shared" si="0"/>
        <v>999</v>
      </c>
      <c r="J11" s="105"/>
      <c r="K11" s="105"/>
      <c r="L11" s="137">
        <v>40240</v>
      </c>
      <c r="M11">
        <v>8</v>
      </c>
      <c r="N11" t="s">
        <v>371</v>
      </c>
      <c r="Q11">
        <v>1500</v>
      </c>
      <c r="R11">
        <v>200</v>
      </c>
      <c r="S11">
        <f t="shared" si="1"/>
        <v>1700</v>
      </c>
    </row>
    <row r="12" spans="1:19" ht="15">
      <c r="A12" s="45">
        <v>9</v>
      </c>
      <c r="B12" s="45"/>
      <c r="C12" s="45"/>
      <c r="D12" s="117"/>
      <c r="E12" s="118"/>
      <c r="F12" s="45">
        <v>0</v>
      </c>
      <c r="G12" s="45">
        <v>0</v>
      </c>
      <c r="H12" s="45"/>
      <c r="I12" s="45">
        <f t="shared" si="0"/>
        <v>0</v>
      </c>
      <c r="J12" s="105"/>
      <c r="K12" s="105"/>
      <c r="L12" s="105"/>
      <c r="M12">
        <v>9</v>
      </c>
      <c r="Q12">
        <v>1500</v>
      </c>
      <c r="R12">
        <v>200</v>
      </c>
      <c r="S12">
        <f t="shared" si="1"/>
        <v>1700</v>
      </c>
    </row>
    <row r="13" spans="1:19" ht="15">
      <c r="A13" s="45">
        <v>10</v>
      </c>
      <c r="B13" s="45"/>
      <c r="C13" s="45"/>
      <c r="D13" s="117"/>
      <c r="E13" s="118"/>
      <c r="F13" s="45">
        <v>0</v>
      </c>
      <c r="G13" s="45">
        <v>0</v>
      </c>
      <c r="H13" s="45"/>
      <c r="I13" s="45">
        <f t="shared" si="0"/>
        <v>0</v>
      </c>
      <c r="J13" s="105"/>
      <c r="K13" s="105"/>
      <c r="L13" s="105"/>
      <c r="M13">
        <v>10</v>
      </c>
      <c r="Q13">
        <v>1500</v>
      </c>
      <c r="R13">
        <v>200</v>
      </c>
      <c r="S13">
        <f t="shared" si="1"/>
        <v>1700</v>
      </c>
    </row>
    <row r="14" spans="1:19" ht="15">
      <c r="A14" s="45">
        <v>11</v>
      </c>
      <c r="B14" s="45" t="s">
        <v>291</v>
      </c>
      <c r="C14" s="45"/>
      <c r="D14" s="117">
        <v>1</v>
      </c>
      <c r="E14" s="118">
        <v>40233</v>
      </c>
      <c r="F14" s="45">
        <v>1000</v>
      </c>
      <c r="G14" s="45">
        <v>200</v>
      </c>
      <c r="H14" s="45"/>
      <c r="I14" s="45">
        <f t="shared" si="0"/>
        <v>1200</v>
      </c>
      <c r="J14" s="105"/>
      <c r="K14" s="105"/>
      <c r="L14" s="105"/>
      <c r="M14">
        <v>11</v>
      </c>
      <c r="Q14">
        <v>1500</v>
      </c>
      <c r="R14">
        <v>200</v>
      </c>
      <c r="S14">
        <f t="shared" si="1"/>
        <v>1700</v>
      </c>
    </row>
    <row r="15" spans="1:12" ht="15">
      <c r="A15" s="45">
        <v>12</v>
      </c>
      <c r="B15" s="45" t="s">
        <v>471</v>
      </c>
      <c r="C15" s="45"/>
      <c r="D15" s="117"/>
      <c r="E15" s="118"/>
      <c r="F15" s="45"/>
      <c r="G15" s="45"/>
      <c r="H15" s="45"/>
      <c r="I15" s="45"/>
      <c r="J15" s="105"/>
      <c r="K15" s="105"/>
      <c r="L15" s="105"/>
    </row>
    <row r="16" spans="1:12" ht="15">
      <c r="A16" s="45">
        <v>13</v>
      </c>
      <c r="B16" s="45" t="s">
        <v>472</v>
      </c>
      <c r="C16" s="45"/>
      <c r="D16" s="117"/>
      <c r="E16" s="118"/>
      <c r="F16" s="45"/>
      <c r="G16" s="45"/>
      <c r="H16" s="45"/>
      <c r="I16" s="45"/>
      <c r="J16" s="105"/>
      <c r="K16" s="105"/>
      <c r="L16" s="105"/>
    </row>
    <row r="17" spans="1:19" ht="15">
      <c r="A17" s="45"/>
      <c r="B17" s="119"/>
      <c r="C17" s="119"/>
      <c r="D17" s="119"/>
      <c r="E17" s="120"/>
      <c r="F17" s="119"/>
      <c r="G17" s="119"/>
      <c r="H17" s="119"/>
      <c r="I17" s="119"/>
      <c r="J17" s="105"/>
      <c r="K17" s="105"/>
      <c r="L17" s="105"/>
      <c r="N17" s="63"/>
      <c r="O17" s="63"/>
      <c r="P17" s="63"/>
      <c r="Q17" s="63"/>
      <c r="R17" s="63"/>
      <c r="S17" s="63"/>
    </row>
    <row r="18" spans="1:19" ht="15">
      <c r="A18" s="45" t="s">
        <v>374</v>
      </c>
      <c r="B18" s="45"/>
      <c r="C18" s="45"/>
      <c r="D18" s="45"/>
      <c r="E18" s="45"/>
      <c r="F18" s="121">
        <f>SUM(F4:F14)</f>
        <v>6948</v>
      </c>
      <c r="G18" s="121">
        <f>SUM(G4:G14)</f>
        <v>1200</v>
      </c>
      <c r="H18" s="121"/>
      <c r="I18" s="121">
        <f>SUM(I4:I14)</f>
        <v>8148</v>
      </c>
      <c r="M18" t="s">
        <v>374</v>
      </c>
      <c r="Q18" s="64">
        <f>SUM(Q4:Q14)</f>
        <v>16500</v>
      </c>
      <c r="R18" s="64">
        <f>SUM(R4:R14)</f>
        <v>2200</v>
      </c>
      <c r="S18" s="64">
        <f>SUM(S4:S14)</f>
        <v>18700</v>
      </c>
    </row>
    <row r="20" ht="15">
      <c r="F20" s="138" t="s">
        <v>323</v>
      </c>
    </row>
    <row r="23" spans="2:19" ht="15">
      <c r="B23" t="s">
        <v>376</v>
      </c>
      <c r="S23">
        <v>3047</v>
      </c>
    </row>
    <row r="24" spans="1:19" ht="15">
      <c r="A24">
        <v>1</v>
      </c>
      <c r="F24">
        <v>800</v>
      </c>
      <c r="G24">
        <v>150</v>
      </c>
      <c r="I24">
        <f>SUM(F24+G24)</f>
        <v>950</v>
      </c>
      <c r="S24">
        <v>18000</v>
      </c>
    </row>
    <row r="25" spans="1:9" ht="15">
      <c r="A25">
        <v>2</v>
      </c>
      <c r="F25">
        <v>800</v>
      </c>
      <c r="G25">
        <v>150</v>
      </c>
      <c r="I25">
        <f aca="true" t="shared" si="2" ref="I25:I35">SUM(F25+G25)</f>
        <v>950</v>
      </c>
    </row>
    <row r="26" spans="1:19" ht="15.75" thickBot="1">
      <c r="A26">
        <v>3</v>
      </c>
      <c r="F26">
        <v>800</v>
      </c>
      <c r="G26">
        <v>150</v>
      </c>
      <c r="I26">
        <f t="shared" si="2"/>
        <v>950</v>
      </c>
      <c r="S26" s="66">
        <f>S18-S23-S24</f>
        <v>-2347</v>
      </c>
    </row>
    <row r="27" spans="1:24" ht="15.75" thickBot="1">
      <c r="A27">
        <v>4</v>
      </c>
      <c r="F27">
        <v>800</v>
      </c>
      <c r="G27">
        <v>150</v>
      </c>
      <c r="I27">
        <f t="shared" si="2"/>
        <v>950</v>
      </c>
      <c r="M27" s="86"/>
      <c r="N27" s="87"/>
      <c r="O27" s="87"/>
      <c r="P27" s="87"/>
      <c r="Q27" s="87"/>
      <c r="R27" s="87"/>
      <c r="S27" s="87"/>
      <c r="T27" s="87"/>
      <c r="U27" s="295" t="s">
        <v>294</v>
      </c>
      <c r="V27" s="296"/>
      <c r="W27" s="296"/>
      <c r="X27" s="297"/>
    </row>
    <row r="28" spans="1:20" ht="15">
      <c r="A28">
        <v>5</v>
      </c>
      <c r="F28">
        <v>800</v>
      </c>
      <c r="G28">
        <v>150</v>
      </c>
      <c r="I28">
        <f t="shared" si="2"/>
        <v>950</v>
      </c>
      <c r="M28" s="88" t="s">
        <v>466</v>
      </c>
      <c r="N28" s="89"/>
      <c r="O28" s="89"/>
      <c r="P28" s="89"/>
      <c r="Q28" s="89"/>
      <c r="R28" s="89"/>
      <c r="S28" s="89"/>
      <c r="T28" s="90"/>
    </row>
    <row r="29" spans="1:20" ht="15">
      <c r="A29">
        <v>6</v>
      </c>
      <c r="F29">
        <v>800</v>
      </c>
      <c r="G29">
        <v>150</v>
      </c>
      <c r="I29">
        <f t="shared" si="2"/>
        <v>950</v>
      </c>
      <c r="M29" s="91"/>
      <c r="N29" s="65" t="s">
        <v>361</v>
      </c>
      <c r="O29" s="65" t="s">
        <v>363</v>
      </c>
      <c r="P29" s="65" t="s">
        <v>375</v>
      </c>
      <c r="Q29" s="65" t="s">
        <v>362</v>
      </c>
      <c r="R29" s="65" t="s">
        <v>372</v>
      </c>
      <c r="S29" s="65" t="s">
        <v>373</v>
      </c>
      <c r="T29" s="90"/>
    </row>
    <row r="30" spans="1:24" ht="15">
      <c r="A30">
        <v>7</v>
      </c>
      <c r="F30">
        <v>800</v>
      </c>
      <c r="G30">
        <v>150</v>
      </c>
      <c r="I30">
        <f t="shared" si="2"/>
        <v>950</v>
      </c>
      <c r="M30" s="91">
        <v>1</v>
      </c>
      <c r="N30" s="89" t="s">
        <v>364</v>
      </c>
      <c r="O30" s="89"/>
      <c r="P30" s="89"/>
      <c r="Q30" s="89">
        <v>1000</v>
      </c>
      <c r="R30" s="89">
        <v>200</v>
      </c>
      <c r="S30" s="89">
        <f>SUM(Q30+R30)</f>
        <v>1200</v>
      </c>
      <c r="T30" s="90"/>
      <c r="U30">
        <v>7</v>
      </c>
      <c r="V30">
        <v>3</v>
      </c>
      <c r="W30">
        <v>3</v>
      </c>
      <c r="X30">
        <v>3</v>
      </c>
    </row>
    <row r="31" spans="1:20" ht="15">
      <c r="A31">
        <v>8</v>
      </c>
      <c r="F31">
        <v>800</v>
      </c>
      <c r="G31">
        <v>150</v>
      </c>
      <c r="I31">
        <f t="shared" si="2"/>
        <v>950</v>
      </c>
      <c r="M31" s="91">
        <v>2</v>
      </c>
      <c r="N31" s="89" t="s">
        <v>365</v>
      </c>
      <c r="O31" s="89"/>
      <c r="P31" s="89"/>
      <c r="Q31" s="89">
        <v>1000</v>
      </c>
      <c r="R31" s="89">
        <v>200</v>
      </c>
      <c r="S31" s="89">
        <f aca="true" t="shared" si="3" ref="S31:S40">SUM(Q31+R31)</f>
        <v>1200</v>
      </c>
      <c r="T31" s="90"/>
    </row>
    <row r="32" spans="1:20" ht="15">
      <c r="A32">
        <v>9</v>
      </c>
      <c r="F32">
        <v>800</v>
      </c>
      <c r="G32">
        <v>150</v>
      </c>
      <c r="I32">
        <f t="shared" si="2"/>
        <v>950</v>
      </c>
      <c r="M32" s="91">
        <v>3</v>
      </c>
      <c r="N32" s="89" t="s">
        <v>370</v>
      </c>
      <c r="O32" s="89"/>
      <c r="P32" s="89"/>
      <c r="Q32" s="89">
        <v>1000</v>
      </c>
      <c r="R32" s="89">
        <v>200</v>
      </c>
      <c r="S32" s="89">
        <f t="shared" si="3"/>
        <v>1200</v>
      </c>
      <c r="T32" s="90"/>
    </row>
    <row r="33" spans="1:20" ht="15">
      <c r="A33">
        <v>10</v>
      </c>
      <c r="F33">
        <v>800</v>
      </c>
      <c r="G33">
        <v>150</v>
      </c>
      <c r="I33">
        <f t="shared" si="2"/>
        <v>950</v>
      </c>
      <c r="M33" s="91">
        <v>4</v>
      </c>
      <c r="N33" s="89" t="s">
        <v>367</v>
      </c>
      <c r="O33" s="89"/>
      <c r="P33" s="89"/>
      <c r="Q33" s="89">
        <v>1000</v>
      </c>
      <c r="R33" s="89">
        <v>200</v>
      </c>
      <c r="S33" s="89">
        <f t="shared" si="3"/>
        <v>1200</v>
      </c>
      <c r="T33" s="90"/>
    </row>
    <row r="34" spans="1:20" ht="15">
      <c r="A34">
        <v>11</v>
      </c>
      <c r="F34">
        <v>800</v>
      </c>
      <c r="G34">
        <v>150</v>
      </c>
      <c r="I34">
        <f t="shared" si="2"/>
        <v>950</v>
      </c>
      <c r="M34" s="91">
        <v>5</v>
      </c>
      <c r="N34" s="89" t="s">
        <v>366</v>
      </c>
      <c r="O34" s="89"/>
      <c r="P34" s="89"/>
      <c r="Q34" s="89">
        <v>1000</v>
      </c>
      <c r="R34" s="89">
        <v>200</v>
      </c>
      <c r="S34" s="89">
        <f t="shared" si="3"/>
        <v>1200</v>
      </c>
      <c r="T34" s="90"/>
    </row>
    <row r="35" spans="1:20" ht="15">
      <c r="A35">
        <v>12</v>
      </c>
      <c r="F35" s="63">
        <v>800</v>
      </c>
      <c r="G35" s="63">
        <v>150</v>
      </c>
      <c r="H35" s="63"/>
      <c r="I35" s="63">
        <f t="shared" si="2"/>
        <v>950</v>
      </c>
      <c r="M35" s="91">
        <v>6</v>
      </c>
      <c r="N35" s="89" t="s">
        <v>369</v>
      </c>
      <c r="O35" s="89"/>
      <c r="P35" s="89"/>
      <c r="Q35" s="89">
        <v>1000</v>
      </c>
      <c r="R35" s="89">
        <v>200</v>
      </c>
      <c r="S35" s="89">
        <f t="shared" si="3"/>
        <v>1200</v>
      </c>
      <c r="T35" s="90"/>
    </row>
    <row r="36" spans="6:20" ht="15">
      <c r="F36" s="64">
        <f>SUM(F24:F35)</f>
        <v>9600</v>
      </c>
      <c r="G36" s="64">
        <f>SUM(G24:G35)</f>
        <v>1800</v>
      </c>
      <c r="H36" s="64"/>
      <c r="I36" s="64">
        <f>SUM(I24:I35)</f>
        <v>11400</v>
      </c>
      <c r="M36" s="91">
        <v>7</v>
      </c>
      <c r="N36" s="89" t="s">
        <v>368</v>
      </c>
      <c r="O36" s="89"/>
      <c r="P36" s="89"/>
      <c r="Q36" s="89">
        <v>1000</v>
      </c>
      <c r="R36" s="89">
        <v>200</v>
      </c>
      <c r="S36" s="89">
        <f t="shared" si="3"/>
        <v>1200</v>
      </c>
      <c r="T36" s="90"/>
    </row>
    <row r="37" spans="13:20" ht="15">
      <c r="M37" s="91">
        <v>8</v>
      </c>
      <c r="N37" s="89" t="s">
        <v>371</v>
      </c>
      <c r="O37" s="89"/>
      <c r="P37" s="89"/>
      <c r="Q37" s="89">
        <v>1000</v>
      </c>
      <c r="R37" s="89">
        <v>200</v>
      </c>
      <c r="S37" s="89">
        <f t="shared" si="3"/>
        <v>1200</v>
      </c>
      <c r="T37" s="90"/>
    </row>
    <row r="38" spans="9:20" ht="15">
      <c r="I38" s="66">
        <f>SUM(I18+I36)</f>
        <v>19548</v>
      </c>
      <c r="M38" s="91">
        <v>9</v>
      </c>
      <c r="N38" s="89"/>
      <c r="O38" s="89"/>
      <c r="P38" s="89"/>
      <c r="Q38" s="89">
        <v>1000</v>
      </c>
      <c r="R38" s="89">
        <v>200</v>
      </c>
      <c r="S38" s="89">
        <f t="shared" si="3"/>
        <v>1200</v>
      </c>
      <c r="T38" s="90"/>
    </row>
    <row r="39" spans="9:20" ht="15">
      <c r="I39" s="63">
        <v>960</v>
      </c>
      <c r="J39" t="s">
        <v>194</v>
      </c>
      <c r="M39" s="91">
        <v>10</v>
      </c>
      <c r="N39" s="89"/>
      <c r="O39" s="89"/>
      <c r="P39" s="89"/>
      <c r="Q39" s="89">
        <v>1000</v>
      </c>
      <c r="R39" s="89">
        <v>200</v>
      </c>
      <c r="S39" s="89">
        <f t="shared" si="3"/>
        <v>1200</v>
      </c>
      <c r="T39" s="90"/>
    </row>
    <row r="40" spans="5:20" ht="15">
      <c r="E40" t="s">
        <v>161</v>
      </c>
      <c r="F40" t="s">
        <v>149</v>
      </c>
      <c r="G40" t="s">
        <v>380</v>
      </c>
      <c r="I40" s="66">
        <f>I38-I39</f>
        <v>18588</v>
      </c>
      <c r="M40" s="91">
        <v>11</v>
      </c>
      <c r="N40" s="96" t="s">
        <v>442</v>
      </c>
      <c r="O40" s="89"/>
      <c r="P40" s="89"/>
      <c r="Q40" s="89">
        <v>1000</v>
      </c>
      <c r="R40" s="89">
        <v>200</v>
      </c>
      <c r="S40" s="89">
        <f t="shared" si="3"/>
        <v>1200</v>
      </c>
      <c r="T40" s="90"/>
    </row>
    <row r="41" spans="13:20" ht="15">
      <c r="M41" s="91"/>
      <c r="N41" s="63"/>
      <c r="O41" s="63"/>
      <c r="P41" s="63"/>
      <c r="Q41" s="63"/>
      <c r="R41" s="63"/>
      <c r="S41" s="63"/>
      <c r="T41" s="90"/>
    </row>
    <row r="42" spans="6:20" ht="15">
      <c r="F42" t="s">
        <v>385</v>
      </c>
      <c r="G42">
        <v>85</v>
      </c>
      <c r="I42">
        <f>G42*12</f>
        <v>1020</v>
      </c>
      <c r="J42" t="s">
        <v>377</v>
      </c>
      <c r="M42" s="91" t="s">
        <v>374</v>
      </c>
      <c r="N42" s="89"/>
      <c r="O42" s="89"/>
      <c r="P42" s="89"/>
      <c r="Q42" s="92">
        <f>SUM(Q30:Q40)</f>
        <v>11000</v>
      </c>
      <c r="R42" s="92">
        <f>SUM(R30:R40)</f>
        <v>2200</v>
      </c>
      <c r="S42" s="92">
        <f>SUM(S30:S40)</f>
        <v>13200</v>
      </c>
      <c r="T42" s="90"/>
    </row>
    <row r="43" spans="7:20" ht="15">
      <c r="G43">
        <v>170</v>
      </c>
      <c r="I43">
        <f>G43*12</f>
        <v>2040</v>
      </c>
      <c r="J43" t="s">
        <v>378</v>
      </c>
      <c r="M43" s="91"/>
      <c r="N43" s="89"/>
      <c r="O43" s="89"/>
      <c r="P43" s="89"/>
      <c r="Q43" s="89"/>
      <c r="R43" s="89"/>
      <c r="S43" s="89"/>
      <c r="T43" s="90"/>
    </row>
    <row r="44" spans="7:20" ht="15">
      <c r="G44" s="63">
        <v>90</v>
      </c>
      <c r="H44" s="63"/>
      <c r="I44" s="63">
        <f>G44*12</f>
        <v>1080</v>
      </c>
      <c r="J44" t="s">
        <v>379</v>
      </c>
      <c r="M44" s="91"/>
      <c r="N44" s="89"/>
      <c r="O44" s="89"/>
      <c r="P44" s="89"/>
      <c r="Q44" s="89"/>
      <c r="R44" s="89"/>
      <c r="S44" s="89"/>
      <c r="T44" s="90"/>
    </row>
    <row r="45" spans="5:24" ht="15">
      <c r="E45" t="s">
        <v>162</v>
      </c>
      <c r="G45" t="s">
        <v>381</v>
      </c>
      <c r="I45">
        <f>SUM(I42:I44)</f>
        <v>4140</v>
      </c>
      <c r="M45" s="88" t="s">
        <v>467</v>
      </c>
      <c r="N45" s="89"/>
      <c r="O45" s="89"/>
      <c r="P45" s="89"/>
      <c r="Q45" s="89"/>
      <c r="R45" s="89"/>
      <c r="S45" s="89"/>
      <c r="T45" s="90"/>
      <c r="X45">
        <f>52/4</f>
        <v>13</v>
      </c>
    </row>
    <row r="46" spans="13:24" ht="15">
      <c r="M46" s="91"/>
      <c r="N46" s="65" t="s">
        <v>361</v>
      </c>
      <c r="O46" s="65" t="s">
        <v>363</v>
      </c>
      <c r="P46" s="65" t="s">
        <v>375</v>
      </c>
      <c r="Q46" s="65" t="s">
        <v>362</v>
      </c>
      <c r="R46" s="65" t="s">
        <v>372</v>
      </c>
      <c r="S46" s="65" t="s">
        <v>373</v>
      </c>
      <c r="T46" s="90"/>
      <c r="X46">
        <f>125*X45</f>
        <v>1625</v>
      </c>
    </row>
    <row r="47" spans="5:20" ht="15">
      <c r="E47" t="s">
        <v>163</v>
      </c>
      <c r="F47" t="s">
        <v>160</v>
      </c>
      <c r="I47" s="66">
        <f>I40-I45</f>
        <v>14448</v>
      </c>
      <c r="M47" s="91">
        <v>1</v>
      </c>
      <c r="N47" s="89" t="s">
        <v>364</v>
      </c>
      <c r="O47" s="89"/>
      <c r="P47" s="89"/>
      <c r="Q47" s="89">
        <v>3000</v>
      </c>
      <c r="R47" s="89">
        <v>0</v>
      </c>
      <c r="S47" s="89">
        <f>SUM(Q47+R47)</f>
        <v>3000</v>
      </c>
      <c r="T47" s="90"/>
    </row>
    <row r="48" spans="13:20" ht="15">
      <c r="M48" s="91">
        <v>2</v>
      </c>
      <c r="N48" s="89" t="s">
        <v>365</v>
      </c>
      <c r="O48" s="89"/>
      <c r="P48" s="89"/>
      <c r="Q48" s="89">
        <v>3000</v>
      </c>
      <c r="R48" s="89">
        <v>0</v>
      </c>
      <c r="S48" s="89">
        <f aca="true" t="shared" si="4" ref="S48:S59">SUM(Q48+R48)</f>
        <v>3000</v>
      </c>
      <c r="T48" s="90"/>
    </row>
    <row r="49" spans="13:20" ht="15">
      <c r="M49" s="91">
        <v>3</v>
      </c>
      <c r="N49" s="89" t="s">
        <v>370</v>
      </c>
      <c r="O49" s="89"/>
      <c r="P49" s="89"/>
      <c r="Q49" s="89">
        <v>3000</v>
      </c>
      <c r="R49" s="89">
        <v>0</v>
      </c>
      <c r="S49" s="89">
        <f t="shared" si="4"/>
        <v>3000</v>
      </c>
      <c r="T49" s="90"/>
    </row>
    <row r="50" spans="5:20" ht="15">
      <c r="E50" t="s">
        <v>164</v>
      </c>
      <c r="G50" t="s">
        <v>382</v>
      </c>
      <c r="I50" s="63">
        <v>18000</v>
      </c>
      <c r="M50" s="91">
        <v>4</v>
      </c>
      <c r="N50" s="89" t="s">
        <v>367</v>
      </c>
      <c r="O50" s="89"/>
      <c r="P50" s="89"/>
      <c r="Q50" s="89">
        <v>0</v>
      </c>
      <c r="R50" s="89">
        <v>0</v>
      </c>
      <c r="S50" s="89">
        <f t="shared" si="4"/>
        <v>0</v>
      </c>
      <c r="T50" s="90"/>
    </row>
    <row r="51" spans="13:20" ht="15">
      <c r="M51" s="91">
        <v>5</v>
      </c>
      <c r="N51" s="89" t="s">
        <v>366</v>
      </c>
      <c r="O51" s="89"/>
      <c r="P51" s="89"/>
      <c r="Q51" s="89">
        <v>0</v>
      </c>
      <c r="R51" s="89">
        <v>0</v>
      </c>
      <c r="S51" s="89">
        <f t="shared" si="4"/>
        <v>0</v>
      </c>
      <c r="T51" s="90"/>
    </row>
    <row r="52" spans="5:20" ht="15">
      <c r="E52" t="s">
        <v>165</v>
      </c>
      <c r="G52" s="66" t="s">
        <v>383</v>
      </c>
      <c r="H52" s="66"/>
      <c r="I52" s="66">
        <f>I47-I50</f>
        <v>-3552</v>
      </c>
      <c r="M52" s="91">
        <v>6</v>
      </c>
      <c r="N52" s="89" t="s">
        <v>369</v>
      </c>
      <c r="O52" s="89"/>
      <c r="P52" s="89"/>
      <c r="Q52" s="89">
        <v>0</v>
      </c>
      <c r="R52" s="89">
        <v>0</v>
      </c>
      <c r="S52" s="89">
        <f t="shared" si="4"/>
        <v>0</v>
      </c>
      <c r="T52" s="90"/>
    </row>
    <row r="53" spans="7:20" ht="15">
      <c r="G53" t="s">
        <v>384</v>
      </c>
      <c r="I53" s="67">
        <f>I52/12</f>
        <v>-296</v>
      </c>
      <c r="M53" s="91">
        <v>7</v>
      </c>
      <c r="N53" s="89" t="s">
        <v>368</v>
      </c>
      <c r="O53" s="89"/>
      <c r="P53" s="89"/>
      <c r="Q53" s="89">
        <v>0</v>
      </c>
      <c r="R53" s="89">
        <v>0</v>
      </c>
      <c r="S53" s="89">
        <f t="shared" si="4"/>
        <v>0</v>
      </c>
      <c r="T53" s="90"/>
    </row>
    <row r="54" spans="13:20" ht="15">
      <c r="M54" s="91">
        <v>8</v>
      </c>
      <c r="N54" s="89" t="s">
        <v>371</v>
      </c>
      <c r="O54" s="89"/>
      <c r="P54" s="89"/>
      <c r="Q54" s="89">
        <v>0</v>
      </c>
      <c r="R54" s="89">
        <v>0</v>
      </c>
      <c r="S54" s="89">
        <f t="shared" si="4"/>
        <v>0</v>
      </c>
      <c r="T54" s="90"/>
    </row>
    <row r="55" spans="13:20" ht="15">
      <c r="M55" s="91">
        <v>9</v>
      </c>
      <c r="N55" s="89"/>
      <c r="O55" s="89"/>
      <c r="P55" s="89"/>
      <c r="Q55" s="89">
        <v>0</v>
      </c>
      <c r="R55" s="89">
        <v>0</v>
      </c>
      <c r="S55" s="89">
        <f t="shared" si="4"/>
        <v>0</v>
      </c>
      <c r="T55" s="90"/>
    </row>
    <row r="56" spans="13:20" ht="15">
      <c r="M56" s="91">
        <v>10</v>
      </c>
      <c r="N56" s="89"/>
      <c r="O56" s="89"/>
      <c r="P56" s="89"/>
      <c r="Q56" s="89">
        <v>0</v>
      </c>
      <c r="R56" s="89">
        <v>0</v>
      </c>
      <c r="S56" s="89">
        <f t="shared" si="4"/>
        <v>0</v>
      </c>
      <c r="T56" s="90"/>
    </row>
    <row r="57" spans="7:20" ht="15">
      <c r="G57" t="s">
        <v>387</v>
      </c>
      <c r="I57" t="s">
        <v>386</v>
      </c>
      <c r="M57" s="91">
        <v>11</v>
      </c>
      <c r="N57" s="89"/>
      <c r="O57" s="89"/>
      <c r="P57" s="89"/>
      <c r="Q57" s="89">
        <v>0</v>
      </c>
      <c r="R57" s="89">
        <v>0</v>
      </c>
      <c r="S57" s="89">
        <f t="shared" si="4"/>
        <v>0</v>
      </c>
      <c r="T57" s="90"/>
    </row>
    <row r="58" spans="7:20" ht="15">
      <c r="G58">
        <v>115</v>
      </c>
      <c r="I58" s="68">
        <f>G58/30</f>
        <v>3.8333333333333335</v>
      </c>
      <c r="M58" s="91">
        <v>12</v>
      </c>
      <c r="N58" s="89"/>
      <c r="O58" s="89"/>
      <c r="P58" s="89"/>
      <c r="Q58" s="89">
        <v>0</v>
      </c>
      <c r="R58" s="96">
        <v>0</v>
      </c>
      <c r="S58" s="96">
        <f t="shared" si="4"/>
        <v>0</v>
      </c>
      <c r="T58" s="90"/>
    </row>
    <row r="59" spans="7:20" ht="15">
      <c r="G59" s="63">
        <v>60</v>
      </c>
      <c r="H59" s="63"/>
      <c r="I59" s="69">
        <f>G59/30</f>
        <v>2</v>
      </c>
      <c r="M59" s="91">
        <v>13</v>
      </c>
      <c r="N59" s="89"/>
      <c r="O59" s="89"/>
      <c r="P59" s="89"/>
      <c r="Q59" s="89">
        <v>0</v>
      </c>
      <c r="R59" s="96">
        <v>0</v>
      </c>
      <c r="S59" s="96">
        <f t="shared" si="4"/>
        <v>0</v>
      </c>
      <c r="T59" s="90"/>
    </row>
    <row r="60" spans="7:20" ht="15">
      <c r="G60">
        <f>SUM(G58:G59)</f>
        <v>175</v>
      </c>
      <c r="I60" s="68">
        <f>SUM(I58:I59)</f>
        <v>5.833333333333334</v>
      </c>
      <c r="M60" s="91"/>
      <c r="N60" s="63"/>
      <c r="O60" s="63"/>
      <c r="P60" s="63"/>
      <c r="Q60" s="63"/>
      <c r="R60" s="63"/>
      <c r="S60" s="63"/>
      <c r="T60" s="90"/>
    </row>
    <row r="61" spans="13:20" ht="15">
      <c r="M61" s="91" t="s">
        <v>374</v>
      </c>
      <c r="N61" s="89"/>
      <c r="O61" s="89"/>
      <c r="P61" s="89"/>
      <c r="Q61" s="92">
        <f>SUM(Q47:Q59)</f>
        <v>9000</v>
      </c>
      <c r="R61" s="92">
        <f>SUM(R47:R59)</f>
        <v>0</v>
      </c>
      <c r="S61" s="92">
        <f>SUM(S47:S59)</f>
        <v>9000</v>
      </c>
      <c r="T61" s="90"/>
    </row>
    <row r="62" spans="6:20" ht="15">
      <c r="F62" t="s">
        <v>414</v>
      </c>
      <c r="G62" t="s">
        <v>390</v>
      </c>
      <c r="I62" s="68">
        <f>I60*7</f>
        <v>40.833333333333336</v>
      </c>
      <c r="M62" s="91"/>
      <c r="N62" s="89"/>
      <c r="O62" s="89"/>
      <c r="P62" s="89"/>
      <c r="Q62" s="89"/>
      <c r="R62" s="89"/>
      <c r="S62" s="89"/>
      <c r="T62" s="90"/>
    </row>
    <row r="63" spans="13:20" ht="15">
      <c r="M63" s="91"/>
      <c r="N63" s="89"/>
      <c r="O63" s="89"/>
      <c r="P63" s="89"/>
      <c r="Q63" s="89"/>
      <c r="R63" s="89"/>
      <c r="S63" s="89"/>
      <c r="T63" s="90"/>
    </row>
    <row r="64" spans="2:20" ht="15">
      <c r="B64" s="71"/>
      <c r="C64" s="71"/>
      <c r="D64" s="71"/>
      <c r="E64" t="s">
        <v>388</v>
      </c>
      <c r="F64">
        <v>13</v>
      </c>
      <c r="G64" s="70">
        <v>1</v>
      </c>
      <c r="H64" s="70"/>
      <c r="I64" s="68">
        <f>I62*F64</f>
        <v>530.8333333333334</v>
      </c>
      <c r="M64" s="91"/>
      <c r="N64" s="89" t="s">
        <v>468</v>
      </c>
      <c r="O64" s="89" t="s">
        <v>469</v>
      </c>
      <c r="P64" s="89"/>
      <c r="Q64" s="93">
        <f>SUM(Q42+Q61)</f>
        <v>20000</v>
      </c>
      <c r="R64" s="93">
        <f>SUM(R42+R61)</f>
        <v>2200</v>
      </c>
      <c r="S64" s="93">
        <f>SUM(S42+S61)</f>
        <v>22200</v>
      </c>
      <c r="T64" s="90"/>
    </row>
    <row r="65" spans="5:20" ht="15">
      <c r="E65" t="s">
        <v>389</v>
      </c>
      <c r="F65">
        <v>39</v>
      </c>
      <c r="G65" s="70">
        <v>0.45</v>
      </c>
      <c r="H65" s="70"/>
      <c r="I65" s="69">
        <f>40.83*39*0.45</f>
        <v>716.5665</v>
      </c>
      <c r="M65" s="91"/>
      <c r="N65" s="89"/>
      <c r="O65" s="134" t="s">
        <v>382</v>
      </c>
      <c r="P65" s="89"/>
      <c r="Q65" s="134">
        <v>16050</v>
      </c>
      <c r="R65" s="89"/>
      <c r="S65" s="89"/>
      <c r="T65" s="90"/>
    </row>
    <row r="66" spans="9:20" ht="15">
      <c r="I66" s="68">
        <f>SUM(I64:I65)</f>
        <v>1247.3998333333334</v>
      </c>
      <c r="M66" s="91"/>
      <c r="N66" s="89"/>
      <c r="O66" s="89" t="s">
        <v>470</v>
      </c>
      <c r="P66" s="89"/>
      <c r="Q66" s="97">
        <v>4400</v>
      </c>
      <c r="R66" s="89"/>
      <c r="S66" s="89"/>
      <c r="T66" s="90"/>
    </row>
    <row r="67" spans="13:20" ht="15">
      <c r="M67" s="91"/>
      <c r="N67" s="89"/>
      <c r="O67" s="89"/>
      <c r="P67" s="89"/>
      <c r="Q67" s="93">
        <f>Q64-Q65-Q66</f>
        <v>-450</v>
      </c>
      <c r="R67" s="89"/>
      <c r="S67" s="135">
        <v>16050</v>
      </c>
      <c r="T67" s="90"/>
    </row>
    <row r="68" spans="7:20" ht="15">
      <c r="G68" t="s">
        <v>391</v>
      </c>
      <c r="I68" s="69">
        <v>1800</v>
      </c>
      <c r="M68" s="91"/>
      <c r="N68" s="89"/>
      <c r="O68" s="89"/>
      <c r="P68" s="89"/>
      <c r="Q68" s="89"/>
      <c r="R68" s="89"/>
      <c r="S68" s="66">
        <f>S64-S67</f>
        <v>6150</v>
      </c>
      <c r="T68" s="90"/>
    </row>
    <row r="69" spans="7:20" ht="15">
      <c r="G69" t="s">
        <v>392</v>
      </c>
      <c r="I69" s="68">
        <f>I66+I68</f>
        <v>3047.3998333333334</v>
      </c>
      <c r="M69" s="91"/>
      <c r="N69" s="89"/>
      <c r="O69" s="89"/>
      <c r="P69" s="89"/>
      <c r="R69" s="89"/>
      <c r="S69" s="89"/>
      <c r="T69" s="90"/>
    </row>
    <row r="70" spans="13:20" ht="13.5">
      <c r="M70" s="131" t="s">
        <v>295</v>
      </c>
      <c r="N70" s="132"/>
      <c r="O70" s="132"/>
      <c r="P70" s="132"/>
      <c r="Q70" s="133">
        <f>Q67/12</f>
        <v>-37.5</v>
      </c>
      <c r="R70" s="132"/>
      <c r="S70" s="133">
        <f>S68/12</f>
        <v>512.5</v>
      </c>
      <c r="T70" s="90"/>
    </row>
    <row r="71" spans="13:20" ht="15" thickBot="1">
      <c r="M71" s="94"/>
      <c r="N71" s="95"/>
      <c r="O71" s="95"/>
      <c r="P71" s="95"/>
      <c r="Q71" s="95"/>
      <c r="R71" s="95"/>
      <c r="S71" s="95"/>
      <c r="T71" s="80"/>
    </row>
    <row r="73" spans="13:18" ht="13.5">
      <c r="M73" s="63" t="s">
        <v>446</v>
      </c>
      <c r="N73" s="63" t="s">
        <v>447</v>
      </c>
      <c r="O73" s="63" t="s">
        <v>468</v>
      </c>
      <c r="P73" s="63" t="s">
        <v>448</v>
      </c>
      <c r="Q73" s="106" t="s">
        <v>138</v>
      </c>
      <c r="R73" s="106" t="s">
        <v>139</v>
      </c>
    </row>
    <row r="74" spans="11:18" ht="13.5">
      <c r="K74" t="s">
        <v>420</v>
      </c>
      <c r="M74">
        <v>15</v>
      </c>
      <c r="N74">
        <v>400</v>
      </c>
      <c r="O74">
        <f>M74*N74</f>
        <v>6000</v>
      </c>
      <c r="P74">
        <v>0.2</v>
      </c>
      <c r="Q74">
        <f aca="true" t="shared" si="5" ref="Q74:R77">P74*M74</f>
        <v>3</v>
      </c>
      <c r="R74">
        <f t="shared" si="5"/>
        <v>1200</v>
      </c>
    </row>
    <row r="75" spans="6:18" ht="13.5">
      <c r="F75">
        <v>500</v>
      </c>
      <c r="G75">
        <v>500</v>
      </c>
      <c r="K75" t="s">
        <v>421</v>
      </c>
      <c r="M75">
        <v>15</v>
      </c>
      <c r="N75">
        <v>500</v>
      </c>
      <c r="O75">
        <f>M75*N75</f>
        <v>7500</v>
      </c>
      <c r="P75">
        <v>0.2</v>
      </c>
      <c r="Q75">
        <f t="shared" si="5"/>
        <v>3</v>
      </c>
      <c r="R75">
        <f t="shared" si="5"/>
        <v>1500</v>
      </c>
    </row>
    <row r="76" spans="6:18" ht="13.5">
      <c r="F76">
        <v>200</v>
      </c>
      <c r="G76">
        <v>300</v>
      </c>
      <c r="K76" t="s">
        <v>423</v>
      </c>
      <c r="M76">
        <v>10</v>
      </c>
      <c r="N76">
        <v>700</v>
      </c>
      <c r="O76">
        <f>M76*N76</f>
        <v>7000</v>
      </c>
      <c r="P76">
        <v>0.5</v>
      </c>
      <c r="Q76">
        <f t="shared" si="5"/>
        <v>5</v>
      </c>
      <c r="R76">
        <f t="shared" si="5"/>
        <v>3500</v>
      </c>
    </row>
    <row r="77" spans="6:18" ht="13.5">
      <c r="F77">
        <v>200</v>
      </c>
      <c r="G77">
        <v>300</v>
      </c>
      <c r="K77" t="s">
        <v>422</v>
      </c>
      <c r="M77" s="63">
        <v>12</v>
      </c>
      <c r="N77">
        <v>900</v>
      </c>
      <c r="O77" s="63">
        <f>M77*N77</f>
        <v>10800</v>
      </c>
      <c r="P77">
        <v>0.92</v>
      </c>
      <c r="Q77" s="63">
        <f t="shared" si="5"/>
        <v>11.040000000000001</v>
      </c>
      <c r="R77" s="63">
        <f t="shared" si="5"/>
        <v>9936</v>
      </c>
    </row>
    <row r="78" spans="6:18" ht="13.5">
      <c r="F78">
        <v>200</v>
      </c>
      <c r="G78">
        <v>300</v>
      </c>
      <c r="M78">
        <f>SUM(M74:M77)</f>
        <v>52</v>
      </c>
      <c r="O78" s="96">
        <f>SUM(O74:O77)</f>
        <v>31300</v>
      </c>
      <c r="Q78" s="96">
        <f>SUM(Q74:Q77)</f>
        <v>22.04</v>
      </c>
      <c r="R78" s="96">
        <f>SUM(R74:R77)</f>
        <v>16136</v>
      </c>
    </row>
    <row r="79" spans="6:16" ht="13.5">
      <c r="F79">
        <f>SUM(F75:F78)</f>
        <v>1100</v>
      </c>
      <c r="G79">
        <f>SUM(G75:G78)</f>
        <v>1400</v>
      </c>
      <c r="P79">
        <f>SUM(P74:P77)/4</f>
        <v>0.455</v>
      </c>
    </row>
  </sheetData>
  <sheetProtection/>
  <mergeCells count="1">
    <mergeCell ref="U27:X27"/>
  </mergeCells>
  <printOptions/>
  <pageMargins left="0.7" right="0.7" top="0.75" bottom="0.75" header="0.3" footer="0.3"/>
  <pageSetup horizontalDpi="600" verticalDpi="600" orientation="portrait" scale="82"/>
  <colBreaks count="1" manualBreakCount="1">
    <brk id="10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W79"/>
  <sheetViews>
    <sheetView zoomScale="90" zoomScaleNormal="90" zoomScalePageLayoutView="0" workbookViewId="0" topLeftCell="A1">
      <selection activeCell="K6" sqref="K6"/>
    </sheetView>
  </sheetViews>
  <sheetFormatPr defaultColWidth="11.421875" defaultRowHeight="15"/>
  <cols>
    <col min="1" max="1" width="5.00390625" style="0" customWidth="1"/>
    <col min="2" max="2" width="14.421875" style="0" bestFit="1" customWidth="1"/>
    <col min="3" max="3" width="9.421875" style="0" customWidth="1"/>
    <col min="4" max="4" width="9.28125" style="0" bestFit="1" customWidth="1"/>
    <col min="5" max="5" width="9.8515625" style="0" bestFit="1" customWidth="1"/>
    <col min="6" max="7" width="11.7109375" style="0" bestFit="1" customWidth="1"/>
    <col min="8" max="8" width="11.7109375" style="0" customWidth="1"/>
    <col min="9" max="9" width="17.140625" style="0" customWidth="1"/>
    <col min="10" max="11" width="8.8515625" style="0" customWidth="1"/>
    <col min="12" max="12" width="9.28125" style="0" bestFit="1" customWidth="1"/>
    <col min="13" max="13" width="14.421875" style="0" bestFit="1" customWidth="1"/>
    <col min="14" max="15" width="8.8515625" style="0" customWidth="1"/>
    <col min="16" max="16" width="11.140625" style="0" bestFit="1" customWidth="1"/>
    <col min="17" max="17" width="9.7109375" style="0" bestFit="1" customWidth="1"/>
    <col min="18" max="18" width="10.421875" style="0" bestFit="1" customWidth="1"/>
    <col min="19" max="16384" width="8.8515625" style="0" customWidth="1"/>
  </cols>
  <sheetData>
    <row r="1" ht="15">
      <c r="B1" t="s">
        <v>205</v>
      </c>
    </row>
    <row r="3" spans="1:18" ht="60">
      <c r="A3" s="65" t="s">
        <v>196</v>
      </c>
      <c r="B3" s="104" t="s">
        <v>361</v>
      </c>
      <c r="C3" s="104" t="s">
        <v>445</v>
      </c>
      <c r="D3" s="104" t="s">
        <v>440</v>
      </c>
      <c r="E3" s="104" t="s">
        <v>219</v>
      </c>
      <c r="F3" s="104" t="s">
        <v>362</v>
      </c>
      <c r="G3" s="104" t="s">
        <v>372</v>
      </c>
      <c r="H3" s="104" t="s">
        <v>171</v>
      </c>
      <c r="I3" s="104" t="s">
        <v>439</v>
      </c>
      <c r="J3" s="109" t="s">
        <v>52</v>
      </c>
      <c r="K3" s="109" t="s">
        <v>53</v>
      </c>
      <c r="M3" s="65" t="s">
        <v>361</v>
      </c>
      <c r="N3" s="65" t="s">
        <v>363</v>
      </c>
      <c r="O3" s="65" t="s">
        <v>375</v>
      </c>
      <c r="P3" s="65" t="s">
        <v>362</v>
      </c>
      <c r="Q3" s="65" t="s">
        <v>372</v>
      </c>
      <c r="R3" s="65" t="s">
        <v>373</v>
      </c>
    </row>
    <row r="4" spans="1:18" ht="15">
      <c r="A4" s="45">
        <v>1</v>
      </c>
      <c r="B4" s="45" t="s">
        <v>371</v>
      </c>
      <c r="C4" s="45"/>
      <c r="D4" s="117">
        <v>1</v>
      </c>
      <c r="E4" s="118">
        <v>40186</v>
      </c>
      <c r="F4" s="45">
        <v>1000</v>
      </c>
      <c r="G4" s="45">
        <v>200</v>
      </c>
      <c r="H4" s="45"/>
      <c r="I4" s="45">
        <f>SUM(F4+G4)-H4</f>
        <v>1200</v>
      </c>
      <c r="J4" s="105" t="s">
        <v>54</v>
      </c>
      <c r="K4" s="105" t="s">
        <v>54</v>
      </c>
      <c r="L4">
        <v>1</v>
      </c>
      <c r="M4" t="s">
        <v>364</v>
      </c>
      <c r="P4">
        <v>1500</v>
      </c>
      <c r="Q4">
        <v>200</v>
      </c>
      <c r="R4">
        <f>SUM(P4+Q4)</f>
        <v>1700</v>
      </c>
    </row>
    <row r="5" spans="1:18" ht="15">
      <c r="A5" s="45">
        <v>2</v>
      </c>
      <c r="B5" s="45" t="s">
        <v>169</v>
      </c>
      <c r="C5" s="45"/>
      <c r="D5" s="117">
        <v>0.99</v>
      </c>
      <c r="E5" s="118" t="s">
        <v>441</v>
      </c>
      <c r="F5" s="45">
        <v>0</v>
      </c>
      <c r="G5" s="45">
        <v>0</v>
      </c>
      <c r="H5" s="45"/>
      <c r="I5" s="45">
        <f aca="true" t="shared" si="0" ref="I5:I14">SUM(F5+G5)-H5</f>
        <v>0</v>
      </c>
      <c r="J5" s="105"/>
      <c r="K5" s="105" t="s">
        <v>54</v>
      </c>
      <c r="L5">
        <v>2</v>
      </c>
      <c r="M5" t="s">
        <v>365</v>
      </c>
      <c r="P5">
        <v>1500</v>
      </c>
      <c r="Q5">
        <v>200</v>
      </c>
      <c r="R5">
        <f aca="true" t="shared" si="1" ref="R5:R14">SUM(P5+Q5)</f>
        <v>1700</v>
      </c>
    </row>
    <row r="6" spans="1:18" ht="15">
      <c r="A6" s="45">
        <v>3</v>
      </c>
      <c r="B6" s="45" t="s">
        <v>364</v>
      </c>
      <c r="C6" s="45"/>
      <c r="D6" s="117">
        <v>1</v>
      </c>
      <c r="E6" s="118">
        <v>40231</v>
      </c>
      <c r="F6" s="45">
        <v>1000</v>
      </c>
      <c r="G6" s="45">
        <v>0</v>
      </c>
      <c r="H6" s="45"/>
      <c r="I6" s="45">
        <f t="shared" si="0"/>
        <v>1000</v>
      </c>
      <c r="J6" s="105"/>
      <c r="K6" s="105"/>
      <c r="L6">
        <v>3</v>
      </c>
      <c r="M6" t="s">
        <v>370</v>
      </c>
      <c r="P6">
        <v>1500</v>
      </c>
      <c r="Q6">
        <v>200</v>
      </c>
      <c r="R6">
        <f t="shared" si="1"/>
        <v>1700</v>
      </c>
    </row>
    <row r="7" spans="1:18" ht="15">
      <c r="A7" s="45">
        <v>4</v>
      </c>
      <c r="B7" s="45" t="s">
        <v>47</v>
      </c>
      <c r="C7" s="45"/>
      <c r="D7" s="117">
        <v>0.99</v>
      </c>
      <c r="E7" s="118">
        <v>40225</v>
      </c>
      <c r="F7" s="45">
        <v>0</v>
      </c>
      <c r="G7" s="45">
        <v>200</v>
      </c>
      <c r="H7" s="45"/>
      <c r="I7" s="45">
        <f t="shared" si="0"/>
        <v>200</v>
      </c>
      <c r="J7" s="105"/>
      <c r="K7" s="105" t="s">
        <v>54</v>
      </c>
      <c r="L7">
        <v>4</v>
      </c>
      <c r="M7" t="s">
        <v>367</v>
      </c>
      <c r="P7">
        <v>1500</v>
      </c>
      <c r="Q7">
        <v>200</v>
      </c>
      <c r="R7">
        <f t="shared" si="1"/>
        <v>1700</v>
      </c>
    </row>
    <row r="8" spans="1:18" ht="15">
      <c r="A8" s="45">
        <v>5</v>
      </c>
      <c r="B8" s="45" t="s">
        <v>170</v>
      </c>
      <c r="C8" s="45"/>
      <c r="D8" s="117">
        <v>1</v>
      </c>
      <c r="E8" s="118">
        <v>40220</v>
      </c>
      <c r="F8" s="45">
        <v>1000</v>
      </c>
      <c r="G8" s="45">
        <v>200</v>
      </c>
      <c r="H8" s="45"/>
      <c r="I8" s="45">
        <f t="shared" si="0"/>
        <v>1200</v>
      </c>
      <c r="J8" s="105" t="s">
        <v>54</v>
      </c>
      <c r="K8" s="105" t="s">
        <v>54</v>
      </c>
      <c r="L8">
        <v>5</v>
      </c>
      <c r="M8" t="s">
        <v>366</v>
      </c>
      <c r="P8">
        <v>1500</v>
      </c>
      <c r="Q8">
        <v>200</v>
      </c>
      <c r="R8">
        <f t="shared" si="1"/>
        <v>1700</v>
      </c>
    </row>
    <row r="9" spans="1:18" ht="15">
      <c r="A9" s="45">
        <v>6</v>
      </c>
      <c r="B9" s="45" t="s">
        <v>367</v>
      </c>
      <c r="C9" s="45"/>
      <c r="D9" s="117">
        <v>1</v>
      </c>
      <c r="E9" s="118">
        <v>40221</v>
      </c>
      <c r="F9" s="45">
        <v>700</v>
      </c>
      <c r="G9" s="45">
        <v>200</v>
      </c>
      <c r="H9" s="45">
        <v>50</v>
      </c>
      <c r="I9" s="45">
        <f t="shared" si="0"/>
        <v>850</v>
      </c>
      <c r="J9" s="105" t="s">
        <v>54</v>
      </c>
      <c r="K9" s="105"/>
      <c r="L9">
        <v>6</v>
      </c>
      <c r="M9" t="s">
        <v>369</v>
      </c>
      <c r="P9">
        <v>1500</v>
      </c>
      <c r="Q9">
        <v>200</v>
      </c>
      <c r="R9">
        <f t="shared" si="1"/>
        <v>1700</v>
      </c>
    </row>
    <row r="10" spans="1:18" ht="15">
      <c r="A10" s="45">
        <v>7</v>
      </c>
      <c r="B10" s="45" t="s">
        <v>368</v>
      </c>
      <c r="C10" s="45"/>
      <c r="D10" s="117">
        <v>1</v>
      </c>
      <c r="E10" s="118">
        <v>40221</v>
      </c>
      <c r="F10" s="45">
        <v>999</v>
      </c>
      <c r="G10" s="45">
        <v>200</v>
      </c>
      <c r="H10" s="45"/>
      <c r="I10" s="45">
        <f t="shared" si="0"/>
        <v>1199</v>
      </c>
      <c r="J10" s="105"/>
      <c r="K10" s="140" t="s">
        <v>329</v>
      </c>
      <c r="L10">
        <v>7</v>
      </c>
      <c r="M10" t="s">
        <v>368</v>
      </c>
      <c r="P10">
        <v>1500</v>
      </c>
      <c r="Q10">
        <v>200</v>
      </c>
      <c r="R10">
        <f t="shared" si="1"/>
        <v>1700</v>
      </c>
    </row>
    <row r="11" spans="1:18" ht="15">
      <c r="A11" s="45">
        <v>8</v>
      </c>
      <c r="B11" s="45" t="s">
        <v>370</v>
      </c>
      <c r="C11" s="45"/>
      <c r="D11" s="117">
        <v>1</v>
      </c>
      <c r="E11" s="118">
        <v>40225</v>
      </c>
      <c r="F11" s="45">
        <v>999</v>
      </c>
      <c r="G11" s="45">
        <v>0</v>
      </c>
      <c r="H11" s="45"/>
      <c r="I11" s="45">
        <f t="shared" si="0"/>
        <v>999</v>
      </c>
      <c r="J11" s="105"/>
      <c r="K11" s="105"/>
      <c r="L11">
        <v>8</v>
      </c>
      <c r="M11" t="s">
        <v>371</v>
      </c>
      <c r="P11">
        <v>1500</v>
      </c>
      <c r="Q11">
        <v>200</v>
      </c>
      <c r="R11">
        <f t="shared" si="1"/>
        <v>1700</v>
      </c>
    </row>
    <row r="12" spans="1:18" ht="15">
      <c r="A12" s="45">
        <v>9</v>
      </c>
      <c r="B12" s="45"/>
      <c r="C12" s="45"/>
      <c r="D12" s="117"/>
      <c r="E12" s="118"/>
      <c r="F12" s="45">
        <v>0</v>
      </c>
      <c r="G12" s="45">
        <v>0</v>
      </c>
      <c r="H12" s="45"/>
      <c r="I12" s="45">
        <f t="shared" si="0"/>
        <v>0</v>
      </c>
      <c r="J12" s="105"/>
      <c r="K12" s="105"/>
      <c r="L12">
        <v>9</v>
      </c>
      <c r="P12">
        <v>1500</v>
      </c>
      <c r="Q12">
        <v>200</v>
      </c>
      <c r="R12">
        <f t="shared" si="1"/>
        <v>1700</v>
      </c>
    </row>
    <row r="13" spans="1:18" ht="15">
      <c r="A13" s="45">
        <v>10</v>
      </c>
      <c r="B13" s="45"/>
      <c r="C13" s="45"/>
      <c r="D13" s="117"/>
      <c r="E13" s="118"/>
      <c r="F13" s="45">
        <v>0</v>
      </c>
      <c r="G13" s="45">
        <v>0</v>
      </c>
      <c r="H13" s="45"/>
      <c r="I13" s="45">
        <f>SUM(F13+G13)-H13</f>
        <v>0</v>
      </c>
      <c r="J13" s="105"/>
      <c r="K13" s="105"/>
      <c r="L13">
        <v>10</v>
      </c>
      <c r="P13">
        <v>1500</v>
      </c>
      <c r="Q13">
        <v>200</v>
      </c>
      <c r="R13">
        <f t="shared" si="1"/>
        <v>1700</v>
      </c>
    </row>
    <row r="14" spans="1:18" ht="15">
      <c r="A14" s="45">
        <v>11</v>
      </c>
      <c r="B14" s="45" t="s">
        <v>291</v>
      </c>
      <c r="C14" s="45"/>
      <c r="D14" s="117">
        <v>1</v>
      </c>
      <c r="E14" s="118">
        <v>40233</v>
      </c>
      <c r="F14" s="45">
        <v>1000</v>
      </c>
      <c r="G14" s="45">
        <v>200</v>
      </c>
      <c r="H14" s="45"/>
      <c r="I14" s="45">
        <f t="shared" si="0"/>
        <v>1200</v>
      </c>
      <c r="J14" s="105"/>
      <c r="K14" s="105" t="s">
        <v>54</v>
      </c>
      <c r="L14">
        <v>11</v>
      </c>
      <c r="P14">
        <v>1500</v>
      </c>
      <c r="Q14">
        <v>200</v>
      </c>
      <c r="R14">
        <f t="shared" si="1"/>
        <v>1700</v>
      </c>
    </row>
    <row r="15" spans="1:11" ht="15">
      <c r="A15" s="45">
        <v>12</v>
      </c>
      <c r="B15" s="45" t="s">
        <v>471</v>
      </c>
      <c r="C15" s="45"/>
      <c r="D15" s="117"/>
      <c r="E15" s="118"/>
      <c r="F15" s="45"/>
      <c r="G15" s="45"/>
      <c r="H15" s="45"/>
      <c r="I15" s="45"/>
      <c r="J15" s="105"/>
      <c r="K15" s="105"/>
    </row>
    <row r="16" spans="1:11" ht="15">
      <c r="A16" s="45">
        <v>13</v>
      </c>
      <c r="B16" s="45" t="s">
        <v>472</v>
      </c>
      <c r="C16" s="45"/>
      <c r="D16" s="117"/>
      <c r="E16" s="118"/>
      <c r="F16" s="45"/>
      <c r="G16" s="45"/>
      <c r="H16" s="45"/>
      <c r="I16" s="45"/>
      <c r="J16" s="105"/>
      <c r="K16" s="105"/>
    </row>
    <row r="17" spans="1:18" ht="15">
      <c r="A17" s="45"/>
      <c r="B17" s="119"/>
      <c r="C17" s="119"/>
      <c r="D17" s="119"/>
      <c r="E17" s="120"/>
      <c r="F17" s="119"/>
      <c r="G17" s="119"/>
      <c r="H17" s="119"/>
      <c r="I17" s="119"/>
      <c r="J17" s="105"/>
      <c r="K17" s="105"/>
      <c r="M17" s="63"/>
      <c r="N17" s="63"/>
      <c r="O17" s="63"/>
      <c r="P17" s="63"/>
      <c r="Q17" s="63"/>
      <c r="R17" s="63"/>
    </row>
    <row r="18" spans="1:18" ht="15">
      <c r="A18" s="45" t="s">
        <v>374</v>
      </c>
      <c r="B18" s="45"/>
      <c r="C18" s="45"/>
      <c r="D18" s="45"/>
      <c r="E18" s="45"/>
      <c r="F18" s="121">
        <f>SUM(F4:F14)</f>
        <v>6698</v>
      </c>
      <c r="G18" s="121">
        <f>SUM(G4:G14)</f>
        <v>1200</v>
      </c>
      <c r="H18" s="121"/>
      <c r="I18" s="121">
        <f>SUM(I4:I14)</f>
        <v>7848</v>
      </c>
      <c r="L18" t="s">
        <v>374</v>
      </c>
      <c r="P18" s="64">
        <f>SUM(P4:P14)</f>
        <v>16500</v>
      </c>
      <c r="Q18" s="64">
        <f>SUM(Q4:Q14)</f>
        <v>2200</v>
      </c>
      <c r="R18" s="64">
        <f>SUM(R4:R14)</f>
        <v>18700</v>
      </c>
    </row>
    <row r="23" spans="2:18" ht="15">
      <c r="B23" t="s">
        <v>376</v>
      </c>
      <c r="R23">
        <v>3047</v>
      </c>
    </row>
    <row r="24" spans="1:18" ht="15">
      <c r="A24">
        <v>1</v>
      </c>
      <c r="F24">
        <v>800</v>
      </c>
      <c r="G24">
        <v>150</v>
      </c>
      <c r="I24">
        <f>SUM(F24+G24)</f>
        <v>950</v>
      </c>
      <c r="R24">
        <v>18000</v>
      </c>
    </row>
    <row r="25" spans="1:9" ht="15">
      <c r="A25">
        <v>2</v>
      </c>
      <c r="F25">
        <v>800</v>
      </c>
      <c r="G25">
        <v>150</v>
      </c>
      <c r="I25">
        <f aca="true" t="shared" si="2" ref="I25:I35">SUM(F25+G25)</f>
        <v>950</v>
      </c>
    </row>
    <row r="26" spans="1:18" ht="15.75" thickBot="1">
      <c r="A26">
        <v>3</v>
      </c>
      <c r="F26">
        <v>800</v>
      </c>
      <c r="G26">
        <v>150</v>
      </c>
      <c r="I26">
        <f t="shared" si="2"/>
        <v>950</v>
      </c>
      <c r="R26" s="66">
        <f>R18-R23-R24</f>
        <v>-2347</v>
      </c>
    </row>
    <row r="27" spans="1:23" ht="15.75" thickBot="1">
      <c r="A27">
        <v>4</v>
      </c>
      <c r="F27">
        <v>800</v>
      </c>
      <c r="G27">
        <v>150</v>
      </c>
      <c r="I27">
        <f t="shared" si="2"/>
        <v>950</v>
      </c>
      <c r="L27" s="86"/>
      <c r="M27" s="87"/>
      <c r="N27" s="87"/>
      <c r="O27" s="87"/>
      <c r="P27" s="87"/>
      <c r="Q27" s="87"/>
      <c r="R27" s="87"/>
      <c r="S27" s="87"/>
      <c r="T27" s="295" t="s">
        <v>294</v>
      </c>
      <c r="U27" s="296"/>
      <c r="V27" s="296"/>
      <c r="W27" s="297"/>
    </row>
    <row r="28" spans="1:19" ht="15">
      <c r="A28">
        <v>5</v>
      </c>
      <c r="F28">
        <v>800</v>
      </c>
      <c r="G28">
        <v>150</v>
      </c>
      <c r="I28">
        <f t="shared" si="2"/>
        <v>950</v>
      </c>
      <c r="L28" s="88" t="s">
        <v>466</v>
      </c>
      <c r="M28" s="89"/>
      <c r="N28" s="89"/>
      <c r="O28" s="89"/>
      <c r="P28" s="89"/>
      <c r="Q28" s="89"/>
      <c r="R28" s="89"/>
      <c r="S28" s="90"/>
    </row>
    <row r="29" spans="1:19" ht="15">
      <c r="A29">
        <v>6</v>
      </c>
      <c r="F29">
        <v>800</v>
      </c>
      <c r="G29">
        <v>150</v>
      </c>
      <c r="I29">
        <f t="shared" si="2"/>
        <v>950</v>
      </c>
      <c r="L29" s="91"/>
      <c r="M29" s="65" t="s">
        <v>361</v>
      </c>
      <c r="N29" s="65" t="s">
        <v>363</v>
      </c>
      <c r="O29" s="65" t="s">
        <v>375</v>
      </c>
      <c r="P29" s="65" t="s">
        <v>362</v>
      </c>
      <c r="Q29" s="65" t="s">
        <v>372</v>
      </c>
      <c r="R29" s="65" t="s">
        <v>373</v>
      </c>
      <c r="S29" s="90"/>
    </row>
    <row r="30" spans="1:23" ht="15">
      <c r="A30">
        <v>7</v>
      </c>
      <c r="F30">
        <v>800</v>
      </c>
      <c r="G30">
        <v>150</v>
      </c>
      <c r="I30">
        <f t="shared" si="2"/>
        <v>950</v>
      </c>
      <c r="L30" s="91">
        <v>1</v>
      </c>
      <c r="M30" s="89" t="s">
        <v>364</v>
      </c>
      <c r="N30" s="89"/>
      <c r="O30" s="89"/>
      <c r="P30" s="89">
        <v>1200</v>
      </c>
      <c r="Q30" s="89">
        <v>200</v>
      </c>
      <c r="R30" s="89">
        <f>SUM(P30+Q30)</f>
        <v>1400</v>
      </c>
      <c r="S30" s="90"/>
      <c r="T30">
        <v>7</v>
      </c>
      <c r="U30">
        <v>3</v>
      </c>
      <c r="V30">
        <v>3</v>
      </c>
      <c r="W30">
        <v>3</v>
      </c>
    </row>
    <row r="31" spans="1:19" ht="15">
      <c r="A31">
        <v>8</v>
      </c>
      <c r="F31">
        <v>800</v>
      </c>
      <c r="G31">
        <v>150</v>
      </c>
      <c r="I31">
        <f t="shared" si="2"/>
        <v>950</v>
      </c>
      <c r="L31" s="91">
        <v>2</v>
      </c>
      <c r="M31" s="89" t="s">
        <v>365</v>
      </c>
      <c r="N31" s="89"/>
      <c r="O31" s="89"/>
      <c r="P31" s="89">
        <v>1200</v>
      </c>
      <c r="Q31" s="89">
        <v>200</v>
      </c>
      <c r="R31" s="89">
        <f aca="true" t="shared" si="3" ref="R31:R40">SUM(P31+Q31)</f>
        <v>1400</v>
      </c>
      <c r="S31" s="90"/>
    </row>
    <row r="32" spans="1:19" ht="15">
      <c r="A32">
        <v>9</v>
      </c>
      <c r="F32">
        <v>800</v>
      </c>
      <c r="G32">
        <v>150</v>
      </c>
      <c r="I32">
        <f t="shared" si="2"/>
        <v>950</v>
      </c>
      <c r="L32" s="91">
        <v>3</v>
      </c>
      <c r="M32" s="89" t="s">
        <v>370</v>
      </c>
      <c r="N32" s="89"/>
      <c r="O32" s="89"/>
      <c r="P32" s="89">
        <v>1200</v>
      </c>
      <c r="Q32" s="89">
        <v>200</v>
      </c>
      <c r="R32" s="89">
        <f t="shared" si="3"/>
        <v>1400</v>
      </c>
      <c r="S32" s="90"/>
    </row>
    <row r="33" spans="1:19" ht="15">
      <c r="A33">
        <v>10</v>
      </c>
      <c r="F33">
        <v>800</v>
      </c>
      <c r="G33">
        <v>150</v>
      </c>
      <c r="I33">
        <f t="shared" si="2"/>
        <v>950</v>
      </c>
      <c r="L33" s="91">
        <v>4</v>
      </c>
      <c r="M33" s="89" t="s">
        <v>367</v>
      </c>
      <c r="N33" s="89"/>
      <c r="O33" s="89"/>
      <c r="P33" s="89">
        <v>1200</v>
      </c>
      <c r="Q33" s="89">
        <v>200</v>
      </c>
      <c r="R33" s="89">
        <f t="shared" si="3"/>
        <v>1400</v>
      </c>
      <c r="S33" s="90"/>
    </row>
    <row r="34" spans="1:19" ht="15">
      <c r="A34">
        <v>11</v>
      </c>
      <c r="F34">
        <v>800</v>
      </c>
      <c r="G34">
        <v>150</v>
      </c>
      <c r="I34">
        <f t="shared" si="2"/>
        <v>950</v>
      </c>
      <c r="L34" s="91">
        <v>5</v>
      </c>
      <c r="M34" s="89" t="s">
        <v>366</v>
      </c>
      <c r="N34" s="89"/>
      <c r="O34" s="89"/>
      <c r="P34" s="89">
        <v>1200</v>
      </c>
      <c r="Q34" s="89">
        <v>200</v>
      </c>
      <c r="R34" s="89">
        <f t="shared" si="3"/>
        <v>1400</v>
      </c>
      <c r="S34" s="90"/>
    </row>
    <row r="35" spans="1:19" ht="15">
      <c r="A35">
        <v>12</v>
      </c>
      <c r="F35" s="63">
        <v>800</v>
      </c>
      <c r="G35" s="63">
        <v>150</v>
      </c>
      <c r="H35" s="63"/>
      <c r="I35" s="63">
        <f t="shared" si="2"/>
        <v>950</v>
      </c>
      <c r="L35" s="91">
        <v>6</v>
      </c>
      <c r="M35" s="89" t="s">
        <v>369</v>
      </c>
      <c r="N35" s="89"/>
      <c r="O35" s="89"/>
      <c r="P35" s="89">
        <v>1200</v>
      </c>
      <c r="Q35" s="89">
        <v>200</v>
      </c>
      <c r="R35" s="89">
        <f t="shared" si="3"/>
        <v>1400</v>
      </c>
      <c r="S35" s="90"/>
    </row>
    <row r="36" spans="6:19" ht="15">
      <c r="F36" s="64">
        <f>SUM(F24:F35)</f>
        <v>9600</v>
      </c>
      <c r="G36" s="64">
        <f>SUM(G24:G35)</f>
        <v>1800</v>
      </c>
      <c r="H36" s="64"/>
      <c r="I36" s="64">
        <f>SUM(I24:I35)</f>
        <v>11400</v>
      </c>
      <c r="L36" s="91">
        <v>7</v>
      </c>
      <c r="M36" s="89" t="s">
        <v>368</v>
      </c>
      <c r="N36" s="89"/>
      <c r="O36" s="89"/>
      <c r="P36" s="89">
        <v>1200</v>
      </c>
      <c r="Q36" s="89">
        <v>200</v>
      </c>
      <c r="R36" s="89">
        <f t="shared" si="3"/>
        <v>1400</v>
      </c>
      <c r="S36" s="90"/>
    </row>
    <row r="37" spans="12:19" ht="15">
      <c r="L37" s="91">
        <v>8</v>
      </c>
      <c r="M37" s="89" t="s">
        <v>371</v>
      </c>
      <c r="N37" s="89"/>
      <c r="O37" s="89"/>
      <c r="P37" s="89">
        <v>1200</v>
      </c>
      <c r="Q37" s="89">
        <v>200</v>
      </c>
      <c r="R37" s="89">
        <f t="shared" si="3"/>
        <v>1400</v>
      </c>
      <c r="S37" s="90"/>
    </row>
    <row r="38" spans="9:19" ht="15">
      <c r="I38" s="66">
        <f>SUM(I18+I36)</f>
        <v>19248</v>
      </c>
      <c r="L38" s="91">
        <v>9</v>
      </c>
      <c r="M38" s="89"/>
      <c r="N38" s="89"/>
      <c r="O38" s="89"/>
      <c r="P38" s="89">
        <v>1200</v>
      </c>
      <c r="Q38" s="89">
        <v>200</v>
      </c>
      <c r="R38" s="89">
        <f t="shared" si="3"/>
        <v>1400</v>
      </c>
      <c r="S38" s="90"/>
    </row>
    <row r="39" spans="9:19" ht="15">
      <c r="I39" s="63">
        <v>960</v>
      </c>
      <c r="J39" t="s">
        <v>194</v>
      </c>
      <c r="L39" s="91">
        <v>10</v>
      </c>
      <c r="M39" s="89"/>
      <c r="N39" s="89"/>
      <c r="O39" s="89"/>
      <c r="P39" s="89">
        <v>1200</v>
      </c>
      <c r="Q39" s="89">
        <v>200</v>
      </c>
      <c r="R39" s="89">
        <f t="shared" si="3"/>
        <v>1400</v>
      </c>
      <c r="S39" s="90"/>
    </row>
    <row r="40" spans="5:19" ht="15">
      <c r="E40" t="s">
        <v>161</v>
      </c>
      <c r="F40" t="s">
        <v>149</v>
      </c>
      <c r="G40" t="s">
        <v>380</v>
      </c>
      <c r="I40" s="66">
        <f>I38-I39</f>
        <v>18288</v>
      </c>
      <c r="L40" s="91">
        <v>11</v>
      </c>
      <c r="M40" s="96" t="s">
        <v>442</v>
      </c>
      <c r="N40" s="89"/>
      <c r="O40" s="89"/>
      <c r="P40" s="89">
        <v>1200</v>
      </c>
      <c r="Q40" s="89">
        <v>200</v>
      </c>
      <c r="R40" s="89">
        <f t="shared" si="3"/>
        <v>1400</v>
      </c>
      <c r="S40" s="90"/>
    </row>
    <row r="41" spans="12:19" ht="15">
      <c r="L41" s="91"/>
      <c r="M41" s="63"/>
      <c r="N41" s="63"/>
      <c r="O41" s="63"/>
      <c r="P41" s="63"/>
      <c r="Q41" s="63"/>
      <c r="R41" s="63"/>
      <c r="S41" s="90"/>
    </row>
    <row r="42" spans="6:19" ht="15">
      <c r="F42" t="s">
        <v>385</v>
      </c>
      <c r="G42">
        <v>85</v>
      </c>
      <c r="I42">
        <f>G42*12</f>
        <v>1020</v>
      </c>
      <c r="J42" t="s">
        <v>377</v>
      </c>
      <c r="L42" s="91" t="s">
        <v>374</v>
      </c>
      <c r="M42" s="89"/>
      <c r="N42" s="89"/>
      <c r="O42" s="89"/>
      <c r="P42" s="92">
        <f>SUM(P30:P40)</f>
        <v>13200</v>
      </c>
      <c r="Q42" s="92">
        <f>SUM(Q30:Q40)</f>
        <v>2200</v>
      </c>
      <c r="R42" s="92">
        <f>SUM(R30:R40)</f>
        <v>15400</v>
      </c>
      <c r="S42" s="90"/>
    </row>
    <row r="43" spans="7:19" ht="15">
      <c r="G43">
        <v>170</v>
      </c>
      <c r="I43">
        <f>G43*12</f>
        <v>2040</v>
      </c>
      <c r="J43" t="s">
        <v>378</v>
      </c>
      <c r="L43" s="91"/>
      <c r="M43" s="89"/>
      <c r="N43" s="89"/>
      <c r="O43" s="89"/>
      <c r="P43" s="89"/>
      <c r="Q43" s="89"/>
      <c r="R43" s="89"/>
      <c r="S43" s="90"/>
    </row>
    <row r="44" spans="7:19" ht="15">
      <c r="G44" s="63">
        <v>90</v>
      </c>
      <c r="H44" s="63"/>
      <c r="I44" s="63">
        <f>G44*12</f>
        <v>1080</v>
      </c>
      <c r="J44" t="s">
        <v>379</v>
      </c>
      <c r="L44" s="91"/>
      <c r="M44" s="89"/>
      <c r="N44" s="89"/>
      <c r="O44" s="89"/>
      <c r="P44" s="89"/>
      <c r="Q44" s="89"/>
      <c r="R44" s="89"/>
      <c r="S44" s="90"/>
    </row>
    <row r="45" spans="5:23" ht="15">
      <c r="E45" t="s">
        <v>162</v>
      </c>
      <c r="G45" t="s">
        <v>381</v>
      </c>
      <c r="I45">
        <f>SUM(I42:I44)</f>
        <v>4140</v>
      </c>
      <c r="L45" s="88" t="s">
        <v>467</v>
      </c>
      <c r="M45" s="89"/>
      <c r="N45" s="89"/>
      <c r="O45" s="89"/>
      <c r="P45" s="89"/>
      <c r="Q45" s="89"/>
      <c r="R45" s="89"/>
      <c r="S45" s="90"/>
      <c r="W45">
        <f>52/4</f>
        <v>13</v>
      </c>
    </row>
    <row r="46" spans="12:23" ht="15">
      <c r="L46" s="91"/>
      <c r="M46" s="65" t="s">
        <v>361</v>
      </c>
      <c r="N46" s="65" t="s">
        <v>363</v>
      </c>
      <c r="O46" s="65" t="s">
        <v>375</v>
      </c>
      <c r="P46" s="65" t="s">
        <v>362</v>
      </c>
      <c r="Q46" s="65" t="s">
        <v>372</v>
      </c>
      <c r="R46" s="65" t="s">
        <v>373</v>
      </c>
      <c r="S46" s="90"/>
      <c r="W46">
        <f>125*W45</f>
        <v>1625</v>
      </c>
    </row>
    <row r="47" spans="5:19" ht="15">
      <c r="E47" t="s">
        <v>163</v>
      </c>
      <c r="F47" t="s">
        <v>160</v>
      </c>
      <c r="I47" s="66">
        <f>I40-I45</f>
        <v>14148</v>
      </c>
      <c r="L47" s="91">
        <v>1</v>
      </c>
      <c r="M47" s="89" t="s">
        <v>364</v>
      </c>
      <c r="N47" s="89"/>
      <c r="O47" s="89"/>
      <c r="P47" s="89">
        <v>750</v>
      </c>
      <c r="Q47" s="89">
        <v>0</v>
      </c>
      <c r="R47" s="89">
        <f>SUM(P47+Q47)</f>
        <v>750</v>
      </c>
      <c r="S47" s="90"/>
    </row>
    <row r="48" spans="12:19" ht="15">
      <c r="L48" s="91">
        <v>2</v>
      </c>
      <c r="M48" s="89" t="s">
        <v>365</v>
      </c>
      <c r="N48" s="89"/>
      <c r="O48" s="89"/>
      <c r="P48" s="89">
        <v>750</v>
      </c>
      <c r="Q48" s="89">
        <v>0</v>
      </c>
      <c r="R48" s="89">
        <f aca="true" t="shared" si="4" ref="R48:R59">SUM(P48+Q48)</f>
        <v>750</v>
      </c>
      <c r="S48" s="90"/>
    </row>
    <row r="49" spans="12:19" ht="15">
      <c r="L49" s="91">
        <v>3</v>
      </c>
      <c r="M49" s="89" t="s">
        <v>370</v>
      </c>
      <c r="N49" s="89"/>
      <c r="O49" s="89"/>
      <c r="P49" s="89">
        <v>750</v>
      </c>
      <c r="Q49" s="89">
        <v>0</v>
      </c>
      <c r="R49" s="89">
        <f t="shared" si="4"/>
        <v>750</v>
      </c>
      <c r="S49" s="90"/>
    </row>
    <row r="50" spans="5:19" ht="15">
      <c r="E50" t="s">
        <v>164</v>
      </c>
      <c r="G50" t="s">
        <v>382</v>
      </c>
      <c r="I50" s="63">
        <v>18000</v>
      </c>
      <c r="L50" s="91">
        <v>4</v>
      </c>
      <c r="M50" s="89" t="s">
        <v>367</v>
      </c>
      <c r="N50" s="89"/>
      <c r="O50" s="89"/>
      <c r="P50" s="89">
        <v>750</v>
      </c>
      <c r="Q50" s="89">
        <v>0</v>
      </c>
      <c r="R50" s="89">
        <f t="shared" si="4"/>
        <v>750</v>
      </c>
      <c r="S50" s="90"/>
    </row>
    <row r="51" spans="12:19" ht="15">
      <c r="L51" s="91">
        <v>5</v>
      </c>
      <c r="M51" s="89" t="s">
        <v>366</v>
      </c>
      <c r="N51" s="89"/>
      <c r="O51" s="89"/>
      <c r="P51" s="89">
        <v>750</v>
      </c>
      <c r="Q51" s="89">
        <v>0</v>
      </c>
      <c r="R51" s="89">
        <f t="shared" si="4"/>
        <v>750</v>
      </c>
      <c r="S51" s="90"/>
    </row>
    <row r="52" spans="5:19" ht="15">
      <c r="E52" t="s">
        <v>165</v>
      </c>
      <c r="G52" s="66" t="s">
        <v>383</v>
      </c>
      <c r="H52" s="66"/>
      <c r="I52" s="66">
        <f>I47-I50</f>
        <v>-3852</v>
      </c>
      <c r="L52" s="91">
        <v>6</v>
      </c>
      <c r="M52" s="89" t="s">
        <v>369</v>
      </c>
      <c r="N52" s="89"/>
      <c r="O52" s="89"/>
      <c r="P52" s="89">
        <v>750</v>
      </c>
      <c r="Q52" s="89">
        <v>0</v>
      </c>
      <c r="R52" s="89">
        <f t="shared" si="4"/>
        <v>750</v>
      </c>
      <c r="S52" s="90"/>
    </row>
    <row r="53" spans="7:19" ht="15">
      <c r="G53" t="s">
        <v>384</v>
      </c>
      <c r="I53" s="67">
        <f>I52/12</f>
        <v>-321</v>
      </c>
      <c r="L53" s="91">
        <v>7</v>
      </c>
      <c r="M53" s="89" t="s">
        <v>368</v>
      </c>
      <c r="N53" s="89"/>
      <c r="O53" s="89"/>
      <c r="P53" s="89">
        <v>0</v>
      </c>
      <c r="Q53" s="89">
        <v>0</v>
      </c>
      <c r="R53" s="89">
        <f t="shared" si="4"/>
        <v>0</v>
      </c>
      <c r="S53" s="90"/>
    </row>
    <row r="54" spans="12:19" ht="15">
      <c r="L54" s="91">
        <v>8</v>
      </c>
      <c r="M54" s="89" t="s">
        <v>371</v>
      </c>
      <c r="N54" s="89"/>
      <c r="O54" s="89"/>
      <c r="P54" s="89">
        <v>0</v>
      </c>
      <c r="Q54" s="89">
        <v>0</v>
      </c>
      <c r="R54" s="89">
        <f t="shared" si="4"/>
        <v>0</v>
      </c>
      <c r="S54" s="90"/>
    </row>
    <row r="55" spans="12:19" ht="15">
      <c r="L55" s="91">
        <v>9</v>
      </c>
      <c r="M55" s="89"/>
      <c r="N55" s="89"/>
      <c r="O55" s="89"/>
      <c r="P55" s="89">
        <v>0</v>
      </c>
      <c r="Q55" s="89">
        <v>0</v>
      </c>
      <c r="R55" s="89">
        <f t="shared" si="4"/>
        <v>0</v>
      </c>
      <c r="S55" s="90"/>
    </row>
    <row r="56" spans="12:19" ht="15">
      <c r="L56" s="91">
        <v>10</v>
      </c>
      <c r="M56" s="89"/>
      <c r="N56" s="89"/>
      <c r="O56" s="89"/>
      <c r="P56" s="89">
        <v>0</v>
      </c>
      <c r="Q56" s="89">
        <v>0</v>
      </c>
      <c r="R56" s="89">
        <f t="shared" si="4"/>
        <v>0</v>
      </c>
      <c r="S56" s="90"/>
    </row>
    <row r="57" spans="7:19" ht="15">
      <c r="G57" t="s">
        <v>387</v>
      </c>
      <c r="I57" t="s">
        <v>386</v>
      </c>
      <c r="L57" s="91">
        <v>11</v>
      </c>
      <c r="M57" s="89"/>
      <c r="N57" s="89"/>
      <c r="O57" s="89"/>
      <c r="P57" s="89">
        <v>0</v>
      </c>
      <c r="Q57" s="89">
        <v>0</v>
      </c>
      <c r="R57" s="89">
        <f t="shared" si="4"/>
        <v>0</v>
      </c>
      <c r="S57" s="90"/>
    </row>
    <row r="58" spans="7:19" ht="15">
      <c r="G58">
        <v>115</v>
      </c>
      <c r="I58" s="68">
        <f>G58/30</f>
        <v>3.8333333333333335</v>
      </c>
      <c r="L58" s="91">
        <v>12</v>
      </c>
      <c r="M58" s="89"/>
      <c r="N58" s="89"/>
      <c r="O58" s="89"/>
      <c r="P58" s="89">
        <v>0</v>
      </c>
      <c r="Q58" s="96">
        <v>0</v>
      </c>
      <c r="R58" s="96">
        <f t="shared" si="4"/>
        <v>0</v>
      </c>
      <c r="S58" s="90"/>
    </row>
    <row r="59" spans="7:19" ht="15">
      <c r="G59" s="63">
        <v>60</v>
      </c>
      <c r="H59" s="63"/>
      <c r="I59" s="69">
        <f>G59/30</f>
        <v>2</v>
      </c>
      <c r="L59" s="91">
        <v>13</v>
      </c>
      <c r="M59" s="89"/>
      <c r="N59" s="89"/>
      <c r="O59" s="89"/>
      <c r="P59" s="89">
        <v>0</v>
      </c>
      <c r="Q59" s="96">
        <v>0</v>
      </c>
      <c r="R59" s="96">
        <f t="shared" si="4"/>
        <v>0</v>
      </c>
      <c r="S59" s="90"/>
    </row>
    <row r="60" spans="7:19" ht="15">
      <c r="G60">
        <f>SUM(G58:G59)</f>
        <v>175</v>
      </c>
      <c r="I60" s="68">
        <f>SUM(I58:I59)</f>
        <v>5.833333333333334</v>
      </c>
      <c r="L60" s="91"/>
      <c r="M60" s="63"/>
      <c r="N60" s="63"/>
      <c r="O60" s="63"/>
      <c r="P60" s="63"/>
      <c r="Q60" s="63"/>
      <c r="R60" s="63"/>
      <c r="S60" s="90"/>
    </row>
    <row r="61" spans="12:19" ht="15">
      <c r="L61" s="91" t="s">
        <v>374</v>
      </c>
      <c r="M61" s="89"/>
      <c r="N61" s="89"/>
      <c r="O61" s="89"/>
      <c r="P61" s="92">
        <f>SUM(P47:P59)</f>
        <v>4500</v>
      </c>
      <c r="Q61" s="92">
        <f>SUM(Q47:Q59)</f>
        <v>0</v>
      </c>
      <c r="R61" s="92">
        <f>SUM(R47:R59)</f>
        <v>4500</v>
      </c>
      <c r="S61" s="90"/>
    </row>
    <row r="62" spans="6:19" ht="15">
      <c r="F62" t="s">
        <v>414</v>
      </c>
      <c r="G62" t="s">
        <v>390</v>
      </c>
      <c r="I62" s="68">
        <f>I60*7</f>
        <v>40.833333333333336</v>
      </c>
      <c r="L62" s="91"/>
      <c r="M62" s="89"/>
      <c r="N62" s="89"/>
      <c r="O62" s="89"/>
      <c r="P62" s="89"/>
      <c r="Q62" s="89"/>
      <c r="R62" s="89"/>
      <c r="S62" s="90"/>
    </row>
    <row r="63" spans="12:19" ht="15">
      <c r="L63" s="91"/>
      <c r="M63" s="89"/>
      <c r="N63" s="89"/>
      <c r="O63" s="89"/>
      <c r="P63" s="89"/>
      <c r="Q63" s="89"/>
      <c r="R63" s="89"/>
      <c r="S63" s="90"/>
    </row>
    <row r="64" spans="2:19" ht="15">
      <c r="B64" s="71"/>
      <c r="C64" s="71"/>
      <c r="D64" s="71"/>
      <c r="E64" t="s">
        <v>388</v>
      </c>
      <c r="F64">
        <v>13</v>
      </c>
      <c r="G64" s="70">
        <v>1</v>
      </c>
      <c r="H64" s="70"/>
      <c r="I64" s="68">
        <f>I62*F64</f>
        <v>530.8333333333334</v>
      </c>
      <c r="L64" s="91"/>
      <c r="M64" s="89" t="s">
        <v>296</v>
      </c>
      <c r="N64" s="89" t="s">
        <v>469</v>
      </c>
      <c r="O64" s="89"/>
      <c r="P64" s="93">
        <f>SUM(P42+P61)</f>
        <v>17700</v>
      </c>
      <c r="Q64" s="93">
        <f>SUM(Q42+Q61)</f>
        <v>2200</v>
      </c>
      <c r="R64" s="93">
        <f>SUM(R42+R61)</f>
        <v>19900</v>
      </c>
      <c r="S64" s="90"/>
    </row>
    <row r="65" spans="5:19" ht="15">
      <c r="E65" t="s">
        <v>389</v>
      </c>
      <c r="F65">
        <v>39</v>
      </c>
      <c r="G65" s="70">
        <v>0.45</v>
      </c>
      <c r="H65" s="70"/>
      <c r="I65" s="69">
        <f>40.83*39*0.45</f>
        <v>716.5665</v>
      </c>
      <c r="L65" s="91"/>
      <c r="M65" s="89"/>
      <c r="N65" s="134" t="s">
        <v>382</v>
      </c>
      <c r="O65" s="89"/>
      <c r="P65" s="134">
        <v>16050</v>
      </c>
      <c r="Q65" s="89"/>
      <c r="R65" s="89"/>
      <c r="S65" s="90"/>
    </row>
    <row r="66" spans="9:19" ht="15">
      <c r="I66" s="68">
        <f>SUM(I64:I65)</f>
        <v>1247.3998333333334</v>
      </c>
      <c r="L66" s="91"/>
      <c r="M66" s="89"/>
      <c r="N66" s="89" t="s">
        <v>470</v>
      </c>
      <c r="O66" s="89"/>
      <c r="P66" s="97">
        <v>4400</v>
      </c>
      <c r="Q66" s="89"/>
      <c r="R66" s="89"/>
      <c r="S66" s="90"/>
    </row>
    <row r="67" spans="12:19" ht="15">
      <c r="L67" s="91"/>
      <c r="M67" s="89"/>
      <c r="N67" s="89"/>
      <c r="O67" s="89"/>
      <c r="P67" s="93">
        <f>P64-P65-P66</f>
        <v>-2750</v>
      </c>
      <c r="Q67" s="89"/>
      <c r="R67" s="135">
        <v>16050</v>
      </c>
      <c r="S67" s="90"/>
    </row>
    <row r="68" spans="7:19" ht="15">
      <c r="G68" t="s">
        <v>391</v>
      </c>
      <c r="I68" s="69">
        <v>1800</v>
      </c>
      <c r="L68" s="91"/>
      <c r="M68" s="89"/>
      <c r="N68" s="89"/>
      <c r="O68" s="89"/>
      <c r="P68" s="89"/>
      <c r="Q68" s="89"/>
      <c r="R68" s="66">
        <f>R64-R67</f>
        <v>3850</v>
      </c>
      <c r="S68" s="90"/>
    </row>
    <row r="69" spans="7:19" ht="15">
      <c r="G69" t="s">
        <v>392</v>
      </c>
      <c r="I69" s="68">
        <f>I66+I68</f>
        <v>3047.3998333333334</v>
      </c>
      <c r="L69" s="91"/>
      <c r="M69" s="89"/>
      <c r="N69" s="89"/>
      <c r="O69" s="89"/>
      <c r="Q69" s="89"/>
      <c r="R69" s="89"/>
      <c r="S69" s="90"/>
    </row>
    <row r="70" spans="12:19" ht="13.5">
      <c r="L70" s="131" t="s">
        <v>295</v>
      </c>
      <c r="M70" s="132"/>
      <c r="N70" s="132"/>
      <c r="O70" s="132"/>
      <c r="P70" s="133">
        <f>P67/12</f>
        <v>-229.16666666666666</v>
      </c>
      <c r="Q70" s="132"/>
      <c r="R70" s="133">
        <f>R68/12</f>
        <v>320.8333333333333</v>
      </c>
      <c r="S70" s="90"/>
    </row>
    <row r="71" spans="12:19" ht="15" thickBot="1">
      <c r="L71" s="94"/>
      <c r="M71" s="95"/>
      <c r="N71" s="95"/>
      <c r="O71" s="95"/>
      <c r="P71" s="95"/>
      <c r="Q71" s="95"/>
      <c r="R71" s="95"/>
      <c r="S71" s="80"/>
    </row>
    <row r="73" spans="12:17" ht="13.5">
      <c r="L73" s="63" t="s">
        <v>446</v>
      </c>
      <c r="M73" s="63" t="s">
        <v>447</v>
      </c>
      <c r="N73" s="63" t="s">
        <v>468</v>
      </c>
      <c r="O73" s="63" t="s">
        <v>448</v>
      </c>
      <c r="P73" s="106" t="s">
        <v>138</v>
      </c>
      <c r="Q73" s="106" t="s">
        <v>139</v>
      </c>
    </row>
    <row r="74" spans="11:17" ht="13.5">
      <c r="K74" t="s">
        <v>420</v>
      </c>
      <c r="L74">
        <v>15</v>
      </c>
      <c r="M74">
        <v>400</v>
      </c>
      <c r="N74">
        <f>L74*M74</f>
        <v>6000</v>
      </c>
      <c r="O74">
        <v>0.2</v>
      </c>
      <c r="P74">
        <f aca="true" t="shared" si="5" ref="P74:Q77">O74*L74</f>
        <v>3</v>
      </c>
      <c r="Q74">
        <f t="shared" si="5"/>
        <v>1200</v>
      </c>
    </row>
    <row r="75" spans="6:17" ht="13.5">
      <c r="F75">
        <v>500</v>
      </c>
      <c r="G75">
        <v>500</v>
      </c>
      <c r="K75" t="s">
        <v>421</v>
      </c>
      <c r="L75">
        <v>15</v>
      </c>
      <c r="M75">
        <v>500</v>
      </c>
      <c r="N75">
        <f>L75*M75</f>
        <v>7500</v>
      </c>
      <c r="O75">
        <v>0.2</v>
      </c>
      <c r="P75">
        <f t="shared" si="5"/>
        <v>3</v>
      </c>
      <c r="Q75">
        <f t="shared" si="5"/>
        <v>1500</v>
      </c>
    </row>
    <row r="76" spans="6:17" ht="13.5">
      <c r="F76">
        <v>200</v>
      </c>
      <c r="G76">
        <v>300</v>
      </c>
      <c r="K76" t="s">
        <v>423</v>
      </c>
      <c r="L76">
        <v>10</v>
      </c>
      <c r="M76">
        <v>700</v>
      </c>
      <c r="N76">
        <f>L76*M76</f>
        <v>7000</v>
      </c>
      <c r="O76">
        <v>0.5</v>
      </c>
      <c r="P76">
        <f t="shared" si="5"/>
        <v>5</v>
      </c>
      <c r="Q76">
        <f t="shared" si="5"/>
        <v>3500</v>
      </c>
    </row>
    <row r="77" spans="6:17" ht="13.5">
      <c r="F77">
        <v>200</v>
      </c>
      <c r="G77">
        <v>300</v>
      </c>
      <c r="K77" t="s">
        <v>422</v>
      </c>
      <c r="L77" s="63">
        <v>12</v>
      </c>
      <c r="M77">
        <v>900</v>
      </c>
      <c r="N77" s="63">
        <f>L77*M77</f>
        <v>10800</v>
      </c>
      <c r="O77">
        <v>0.92</v>
      </c>
      <c r="P77" s="63">
        <f t="shared" si="5"/>
        <v>11.040000000000001</v>
      </c>
      <c r="Q77" s="63">
        <f t="shared" si="5"/>
        <v>9936</v>
      </c>
    </row>
    <row r="78" spans="6:17" ht="13.5">
      <c r="F78">
        <v>200</v>
      </c>
      <c r="G78">
        <v>300</v>
      </c>
      <c r="L78">
        <f>SUM(L74:L77)</f>
        <v>52</v>
      </c>
      <c r="N78" s="96">
        <f>SUM(N74:N77)</f>
        <v>31300</v>
      </c>
      <c r="P78" s="96">
        <f>SUM(P74:P77)</f>
        <v>22.04</v>
      </c>
      <c r="Q78" s="96">
        <f>SUM(Q74:Q77)</f>
        <v>16136</v>
      </c>
    </row>
    <row r="79" spans="6:15" ht="13.5">
      <c r="F79">
        <f>SUM(F75:F78)</f>
        <v>1100</v>
      </c>
      <c r="G79">
        <f>SUM(G75:G78)</f>
        <v>1400</v>
      </c>
      <c r="O79">
        <f>SUM(O74:O77)/4</f>
        <v>0.455</v>
      </c>
    </row>
  </sheetData>
  <sheetProtection/>
  <mergeCells count="1">
    <mergeCell ref="T27:W27"/>
  </mergeCells>
  <printOptions/>
  <pageMargins left="0.7" right="0.7" top="0.75" bottom="0.75" header="0.3" footer="0.3"/>
  <pageSetup horizontalDpi="600" verticalDpi="600" orientation="portrait" scale="84"/>
  <colBreaks count="1" manualBreakCount="1">
    <brk id="10" max="6553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5"/>
  <sheetViews>
    <sheetView zoomScalePageLayoutView="0" workbookViewId="0" topLeftCell="A4">
      <selection activeCell="K54" sqref="K54"/>
    </sheetView>
  </sheetViews>
  <sheetFormatPr defaultColWidth="11.421875" defaultRowHeight="15"/>
  <cols>
    <col min="1" max="1" width="10.00390625" style="0" customWidth="1"/>
    <col min="2" max="5" width="8.8515625" style="0" customWidth="1"/>
    <col min="6" max="6" width="10.421875" style="0" bestFit="1" customWidth="1"/>
    <col min="7" max="16384" width="8.8515625" style="0" customWidth="1"/>
  </cols>
  <sheetData>
    <row r="1" ht="15" thickBot="1"/>
    <row r="2" spans="1:7" ht="15" thickBot="1">
      <c r="A2" s="99" t="s">
        <v>205</v>
      </c>
      <c r="B2" s="99"/>
      <c r="C2" s="99"/>
      <c r="F2" s="103"/>
      <c r="G2" t="s">
        <v>168</v>
      </c>
    </row>
    <row r="3" spans="1:3" ht="13.5">
      <c r="A3" t="s">
        <v>206</v>
      </c>
      <c r="B3" s="99"/>
      <c r="C3" s="99"/>
    </row>
    <row r="4" spans="1:3" ht="13.5">
      <c r="A4" t="s">
        <v>218</v>
      </c>
      <c r="B4" s="99"/>
      <c r="C4" s="99"/>
    </row>
    <row r="5" spans="2:3" ht="13.5">
      <c r="B5" s="99"/>
      <c r="C5" s="99"/>
    </row>
    <row r="6" spans="1:7" ht="15" thickBot="1">
      <c r="A6" s="112" t="s">
        <v>207</v>
      </c>
      <c r="B6" s="95"/>
      <c r="C6" s="95"/>
      <c r="D6" s="95"/>
      <c r="E6" s="95"/>
      <c r="F6" s="116" t="s">
        <v>168</v>
      </c>
      <c r="G6" t="s">
        <v>325</v>
      </c>
    </row>
    <row r="7" spans="1:5" ht="13.5">
      <c r="A7" s="21" t="s">
        <v>399</v>
      </c>
      <c r="B7" s="21" t="s">
        <v>400</v>
      </c>
      <c r="C7" s="21" t="s">
        <v>401</v>
      </c>
      <c r="D7" s="21" t="s">
        <v>414</v>
      </c>
      <c r="E7" s="21" t="s">
        <v>195</v>
      </c>
    </row>
    <row r="8" spans="1:6" ht="13.5">
      <c r="A8" s="114" t="s">
        <v>402</v>
      </c>
      <c r="B8" s="114">
        <v>4</v>
      </c>
      <c r="C8" s="114">
        <v>10</v>
      </c>
      <c r="D8" s="114">
        <v>1</v>
      </c>
      <c r="E8" s="102">
        <v>1</v>
      </c>
      <c r="F8" s="110">
        <v>2011</v>
      </c>
    </row>
    <row r="9" spans="1:6" ht="13.5">
      <c r="A9" s="114" t="s">
        <v>405</v>
      </c>
      <c r="B9" s="114">
        <v>5</v>
      </c>
      <c r="C9" s="114">
        <v>11</v>
      </c>
      <c r="D9" s="114">
        <v>14</v>
      </c>
      <c r="E9" s="102">
        <v>1</v>
      </c>
      <c r="F9" s="111"/>
    </row>
    <row r="10" spans="1:6" ht="13.5">
      <c r="A10" s="114" t="s">
        <v>408</v>
      </c>
      <c r="B10" s="114">
        <v>5</v>
      </c>
      <c r="C10" s="114">
        <v>11</v>
      </c>
      <c r="D10" s="114">
        <v>27</v>
      </c>
      <c r="E10" s="102">
        <v>1</v>
      </c>
      <c r="F10" s="110"/>
    </row>
    <row r="11" spans="1:6" ht="13.5">
      <c r="A11" s="114" t="s">
        <v>411</v>
      </c>
      <c r="B11" s="114">
        <v>11</v>
      </c>
      <c r="C11" s="114">
        <v>17</v>
      </c>
      <c r="D11" s="114">
        <v>41</v>
      </c>
      <c r="E11" s="102">
        <v>1</v>
      </c>
      <c r="F11" s="110"/>
    </row>
    <row r="13" spans="1:7" ht="15" thickBot="1">
      <c r="A13" s="113" t="s">
        <v>208</v>
      </c>
      <c r="B13" s="95"/>
      <c r="C13" s="95"/>
      <c r="D13" s="95"/>
      <c r="E13" s="95"/>
      <c r="F13" s="116" t="s">
        <v>168</v>
      </c>
      <c r="G13" t="s">
        <v>326</v>
      </c>
    </row>
    <row r="14" spans="1:6" ht="13.5">
      <c r="A14" s="21" t="s">
        <v>399</v>
      </c>
      <c r="B14" s="21" t="s">
        <v>400</v>
      </c>
      <c r="C14" s="21" t="s">
        <v>401</v>
      </c>
      <c r="D14" s="21" t="s">
        <v>414</v>
      </c>
      <c r="E14" s="21" t="s">
        <v>195</v>
      </c>
      <c r="F14" s="100"/>
    </row>
    <row r="15" spans="1:6" ht="13.5">
      <c r="A15" s="114" t="s">
        <v>402</v>
      </c>
      <c r="B15" s="114">
        <v>11</v>
      </c>
      <c r="C15" s="114">
        <v>17</v>
      </c>
      <c r="D15" s="114">
        <v>2</v>
      </c>
      <c r="E15" s="102">
        <v>2</v>
      </c>
      <c r="F15" s="114">
        <v>2011</v>
      </c>
    </row>
    <row r="16" spans="1:6" ht="13.5">
      <c r="A16" s="114" t="s">
        <v>405</v>
      </c>
      <c r="B16" s="114">
        <v>12</v>
      </c>
      <c r="C16" s="114">
        <v>18</v>
      </c>
      <c r="D16" s="114">
        <v>15</v>
      </c>
      <c r="E16" s="102">
        <v>2</v>
      </c>
      <c r="F16" s="100"/>
    </row>
    <row r="17" spans="1:6" ht="13.5">
      <c r="A17" s="114" t="s">
        <v>408</v>
      </c>
      <c r="B17" s="114">
        <v>12</v>
      </c>
      <c r="C17" s="114">
        <v>18</v>
      </c>
      <c r="D17" s="114">
        <v>28</v>
      </c>
      <c r="E17" s="102">
        <v>2</v>
      </c>
      <c r="F17" s="100"/>
    </row>
    <row r="18" spans="1:6" ht="13.5">
      <c r="A18" s="114" t="s">
        <v>411</v>
      </c>
      <c r="B18" s="114">
        <v>18</v>
      </c>
      <c r="C18" s="114">
        <v>24</v>
      </c>
      <c r="D18" s="114">
        <v>42</v>
      </c>
      <c r="E18" s="102">
        <v>2</v>
      </c>
      <c r="F18" s="100"/>
    </row>
    <row r="20" spans="1:7" ht="15" thickBot="1">
      <c r="A20" s="113" t="s">
        <v>209</v>
      </c>
      <c r="B20" s="95"/>
      <c r="C20" s="95"/>
      <c r="D20" s="95"/>
      <c r="E20" s="95"/>
      <c r="F20" s="116" t="s">
        <v>168</v>
      </c>
      <c r="G20" t="s">
        <v>364</v>
      </c>
    </row>
    <row r="21" spans="1:5" ht="13.5">
      <c r="A21" s="21" t="s">
        <v>399</v>
      </c>
      <c r="B21" s="21" t="s">
        <v>400</v>
      </c>
      <c r="C21" s="21" t="s">
        <v>401</v>
      </c>
      <c r="D21" s="21" t="s">
        <v>414</v>
      </c>
      <c r="E21" s="21" t="s">
        <v>195</v>
      </c>
    </row>
    <row r="22" spans="1:6" ht="13.5">
      <c r="A22" s="114" t="s">
        <v>402</v>
      </c>
      <c r="B22" s="114">
        <v>18</v>
      </c>
      <c r="C22" s="114">
        <v>24</v>
      </c>
      <c r="D22" s="114">
        <v>3</v>
      </c>
      <c r="E22" s="102">
        <v>3</v>
      </c>
      <c r="F22" s="110">
        <v>2011</v>
      </c>
    </row>
    <row r="23" spans="1:6" ht="13.5">
      <c r="A23" s="114" t="s">
        <v>405</v>
      </c>
      <c r="B23" s="114">
        <v>19</v>
      </c>
      <c r="C23" s="114">
        <v>25</v>
      </c>
      <c r="D23" s="114">
        <v>16</v>
      </c>
      <c r="E23" s="102">
        <v>3</v>
      </c>
      <c r="F23" s="110"/>
    </row>
    <row r="24" spans="1:6" ht="13.5">
      <c r="A24" s="114" t="s">
        <v>408</v>
      </c>
      <c r="B24" s="114">
        <v>19</v>
      </c>
      <c r="C24" s="114">
        <v>25</v>
      </c>
      <c r="D24" s="114">
        <v>29</v>
      </c>
      <c r="E24" s="102">
        <v>3</v>
      </c>
      <c r="F24" s="110"/>
    </row>
    <row r="25" spans="1:6" ht="13.5">
      <c r="A25" s="114" t="s">
        <v>411</v>
      </c>
      <c r="B25" s="114">
        <v>25</v>
      </c>
      <c r="C25" s="114">
        <v>31</v>
      </c>
      <c r="D25" s="114">
        <v>43</v>
      </c>
      <c r="E25" s="102">
        <v>3</v>
      </c>
      <c r="F25" s="110"/>
    </row>
    <row r="27" spans="1:7" ht="15" thickBot="1">
      <c r="A27" s="113" t="s">
        <v>210</v>
      </c>
      <c r="B27" s="95"/>
      <c r="C27" s="95"/>
      <c r="D27" s="95"/>
      <c r="E27" s="95"/>
      <c r="F27" s="116" t="s">
        <v>168</v>
      </c>
      <c r="G27" t="s">
        <v>47</v>
      </c>
    </row>
    <row r="28" spans="1:5" ht="13.5">
      <c r="A28" s="21" t="s">
        <v>399</v>
      </c>
      <c r="B28" s="21" t="s">
        <v>400</v>
      </c>
      <c r="C28" s="21" t="s">
        <v>401</v>
      </c>
      <c r="D28" s="21" t="s">
        <v>414</v>
      </c>
      <c r="E28" s="21" t="s">
        <v>195</v>
      </c>
    </row>
    <row r="29" spans="1:6" ht="13.5">
      <c r="A29" s="114" t="s">
        <v>402</v>
      </c>
      <c r="B29" s="114">
        <v>25</v>
      </c>
      <c r="C29" s="114">
        <v>31</v>
      </c>
      <c r="D29" s="114">
        <v>4</v>
      </c>
      <c r="E29" s="102">
        <v>4</v>
      </c>
      <c r="F29" s="114">
        <v>2011</v>
      </c>
    </row>
    <row r="30" spans="1:5" ht="13.5">
      <c r="A30" s="114" t="s">
        <v>405</v>
      </c>
      <c r="B30" s="114">
        <v>26</v>
      </c>
      <c r="C30" s="114">
        <v>2</v>
      </c>
      <c r="D30" s="114">
        <v>17</v>
      </c>
      <c r="E30" s="102">
        <v>4</v>
      </c>
    </row>
    <row r="31" spans="1:5" ht="13.5">
      <c r="A31" s="114" t="s">
        <v>409</v>
      </c>
      <c r="B31" s="114">
        <v>2</v>
      </c>
      <c r="C31" s="114">
        <v>8</v>
      </c>
      <c r="D31" s="114">
        <v>31</v>
      </c>
      <c r="E31" s="102">
        <v>4</v>
      </c>
    </row>
    <row r="32" spans="1:5" ht="13.5">
      <c r="A32" s="114" t="s">
        <v>412</v>
      </c>
      <c r="B32" s="114">
        <v>8</v>
      </c>
      <c r="C32" s="114">
        <v>14</v>
      </c>
      <c r="D32" s="114">
        <v>45</v>
      </c>
      <c r="E32" s="102">
        <v>4</v>
      </c>
    </row>
    <row r="34" spans="1:7" ht="15" thickBot="1">
      <c r="A34" s="113" t="s">
        <v>211</v>
      </c>
      <c r="B34" s="95"/>
      <c r="C34" s="95"/>
      <c r="D34" s="95"/>
      <c r="E34" s="95"/>
      <c r="F34" s="116" t="s">
        <v>168</v>
      </c>
      <c r="G34" t="s">
        <v>327</v>
      </c>
    </row>
    <row r="35" spans="1:5" ht="13.5">
      <c r="A35" s="21" t="s">
        <v>399</v>
      </c>
      <c r="B35" s="21" t="s">
        <v>400</v>
      </c>
      <c r="C35" s="21" t="s">
        <v>401</v>
      </c>
      <c r="D35" s="21" t="s">
        <v>414</v>
      </c>
      <c r="E35" s="21" t="s">
        <v>195</v>
      </c>
    </row>
    <row r="36" spans="1:6" ht="13.5">
      <c r="A36" s="114" t="s">
        <v>403</v>
      </c>
      <c r="B36" s="114">
        <v>1</v>
      </c>
      <c r="C36" s="114">
        <v>7</v>
      </c>
      <c r="D36" s="114">
        <v>5</v>
      </c>
      <c r="E36" s="102">
        <v>5</v>
      </c>
      <c r="F36" s="114">
        <v>2011</v>
      </c>
    </row>
    <row r="37" spans="1:6" ht="13.5">
      <c r="A37" s="114" t="s">
        <v>406</v>
      </c>
      <c r="B37" s="114">
        <v>3</v>
      </c>
      <c r="C37" s="114">
        <v>9</v>
      </c>
      <c r="D37" s="114">
        <v>18</v>
      </c>
      <c r="E37" s="102">
        <v>5</v>
      </c>
      <c r="F37" s="100"/>
    </row>
    <row r="38" spans="1:6" ht="13.5">
      <c r="A38" s="114" t="s">
        <v>409</v>
      </c>
      <c r="B38" s="114">
        <v>9</v>
      </c>
      <c r="C38" s="114">
        <v>15</v>
      </c>
      <c r="D38" s="114">
        <v>32</v>
      </c>
      <c r="E38" s="102">
        <v>5</v>
      </c>
      <c r="F38" s="100"/>
    </row>
    <row r="39" spans="1:6" ht="13.5">
      <c r="A39" s="114" t="s">
        <v>412</v>
      </c>
      <c r="B39" s="114">
        <v>15</v>
      </c>
      <c r="C39" s="114">
        <v>21</v>
      </c>
      <c r="D39" s="114">
        <v>46</v>
      </c>
      <c r="E39" s="102">
        <v>5</v>
      </c>
      <c r="F39" s="100"/>
    </row>
    <row r="41" spans="1:6" ht="15" thickBot="1">
      <c r="A41" s="113" t="s">
        <v>212</v>
      </c>
      <c r="B41" s="95"/>
      <c r="C41" s="95"/>
      <c r="D41" s="95"/>
      <c r="E41" s="95"/>
      <c r="F41" s="116" t="s">
        <v>168</v>
      </c>
    </row>
    <row r="42" spans="1:5" ht="13.5">
      <c r="A42" s="21" t="s">
        <v>399</v>
      </c>
      <c r="B42" s="21" t="s">
        <v>400</v>
      </c>
      <c r="C42" s="21" t="s">
        <v>401</v>
      </c>
      <c r="D42" s="21" t="s">
        <v>414</v>
      </c>
      <c r="E42" s="21" t="s">
        <v>195</v>
      </c>
    </row>
    <row r="43" spans="1:7" ht="13.5">
      <c r="A43" s="114" t="s">
        <v>403</v>
      </c>
      <c r="B43" s="114">
        <v>8</v>
      </c>
      <c r="C43" s="114">
        <v>14</v>
      </c>
      <c r="D43" s="114">
        <v>6</v>
      </c>
      <c r="E43" s="102">
        <v>6</v>
      </c>
      <c r="F43" s="100"/>
      <c r="G43" s="114">
        <v>2011</v>
      </c>
    </row>
    <row r="44" spans="1:6" ht="13.5">
      <c r="A44" s="114" t="s">
        <v>406</v>
      </c>
      <c r="B44" s="114">
        <v>10</v>
      </c>
      <c r="C44" s="114">
        <v>16</v>
      </c>
      <c r="D44" s="114">
        <v>19</v>
      </c>
      <c r="E44" s="102">
        <v>6</v>
      </c>
      <c r="F44" s="100" t="s">
        <v>465</v>
      </c>
    </row>
    <row r="45" spans="1:6" ht="13.5">
      <c r="A45" s="114" t="s">
        <v>409</v>
      </c>
      <c r="B45" s="114">
        <v>16</v>
      </c>
      <c r="C45" s="114">
        <v>22</v>
      </c>
      <c r="D45" s="114">
        <v>33</v>
      </c>
      <c r="E45" s="102">
        <v>6</v>
      </c>
      <c r="F45" s="100" t="s">
        <v>330</v>
      </c>
    </row>
    <row r="46" spans="1:6" ht="13.5">
      <c r="A46" s="114" t="s">
        <v>412</v>
      </c>
      <c r="B46" s="114">
        <v>22</v>
      </c>
      <c r="C46" s="114">
        <v>28</v>
      </c>
      <c r="D46" s="114">
        <v>47</v>
      </c>
      <c r="E46" s="102">
        <v>6</v>
      </c>
      <c r="F46" s="100" t="s">
        <v>145</v>
      </c>
    </row>
    <row r="48" spans="1:7" ht="15" thickBot="1">
      <c r="A48" s="113" t="s">
        <v>213</v>
      </c>
      <c r="B48" s="95"/>
      <c r="C48" s="95"/>
      <c r="D48" s="95"/>
      <c r="E48" s="95"/>
      <c r="F48" s="116" t="s">
        <v>168</v>
      </c>
      <c r="G48" t="s">
        <v>147</v>
      </c>
    </row>
    <row r="49" spans="1:5" ht="13.5">
      <c r="A49" s="21" t="s">
        <v>399</v>
      </c>
      <c r="B49" s="21" t="s">
        <v>400</v>
      </c>
      <c r="C49" s="21" t="s">
        <v>401</v>
      </c>
      <c r="D49" s="21" t="s">
        <v>414</v>
      </c>
      <c r="E49" s="21" t="s">
        <v>195</v>
      </c>
    </row>
    <row r="50" spans="1:6" ht="13.5">
      <c r="A50" s="114" t="s">
        <v>403</v>
      </c>
      <c r="B50" s="114">
        <v>15</v>
      </c>
      <c r="C50" s="114">
        <v>21</v>
      </c>
      <c r="D50" s="114">
        <v>7</v>
      </c>
      <c r="E50" s="102">
        <v>7</v>
      </c>
      <c r="F50" s="114">
        <v>2011</v>
      </c>
    </row>
    <row r="51" spans="1:5" ht="13.5">
      <c r="A51" s="114" t="s">
        <v>406</v>
      </c>
      <c r="B51" s="114">
        <v>24</v>
      </c>
      <c r="C51" s="114">
        <v>30</v>
      </c>
      <c r="D51" s="114">
        <v>21</v>
      </c>
      <c r="E51" s="102">
        <v>7</v>
      </c>
    </row>
    <row r="52" spans="1:5" ht="13.5">
      <c r="A52" s="114" t="s">
        <v>409</v>
      </c>
      <c r="B52" s="114">
        <v>23</v>
      </c>
      <c r="C52" s="114">
        <v>29</v>
      </c>
      <c r="D52" s="114">
        <v>34</v>
      </c>
      <c r="E52" s="102">
        <v>7</v>
      </c>
    </row>
    <row r="53" spans="1:5" ht="13.5">
      <c r="A53" s="114" t="s">
        <v>412</v>
      </c>
      <c r="B53" s="114">
        <v>29</v>
      </c>
      <c r="C53" s="114">
        <v>5</v>
      </c>
      <c r="D53" s="114">
        <v>48</v>
      </c>
      <c r="E53" s="102">
        <v>7</v>
      </c>
    </row>
    <row r="54" spans="6:11" ht="15" thickBot="1">
      <c r="F54" s="95"/>
      <c r="G54" s="95"/>
      <c r="H54" s="95"/>
      <c r="I54" s="95"/>
      <c r="J54" s="157" t="s">
        <v>221</v>
      </c>
      <c r="K54" s="95"/>
    </row>
    <row r="55" spans="1:7" ht="15" thickBot="1">
      <c r="A55" s="113" t="s">
        <v>214</v>
      </c>
      <c r="B55" s="95"/>
      <c r="C55" s="95"/>
      <c r="D55" s="95"/>
      <c r="E55" s="95"/>
      <c r="F55" s="116" t="s">
        <v>168</v>
      </c>
      <c r="G55" t="s">
        <v>328</v>
      </c>
    </row>
    <row r="56" spans="1:12" ht="13.5">
      <c r="A56" s="21" t="s">
        <v>399</v>
      </c>
      <c r="B56" s="21" t="s">
        <v>400</v>
      </c>
      <c r="C56" s="21" t="s">
        <v>401</v>
      </c>
      <c r="D56" s="21" t="s">
        <v>414</v>
      </c>
      <c r="E56" s="21" t="s">
        <v>195</v>
      </c>
      <c r="J56" s="158" t="s">
        <v>222</v>
      </c>
      <c r="K56" s="159"/>
      <c r="L56" s="159"/>
    </row>
    <row r="57" spans="1:6" ht="13.5">
      <c r="A57" s="114" t="s">
        <v>404</v>
      </c>
      <c r="B57" s="114">
        <v>1</v>
      </c>
      <c r="C57" s="114">
        <v>7</v>
      </c>
      <c r="D57" s="114">
        <v>9</v>
      </c>
      <c r="E57" s="102">
        <v>8</v>
      </c>
      <c r="F57" s="110"/>
    </row>
    <row r="58" spans="1:6" ht="13.5">
      <c r="A58" s="114" t="s">
        <v>406</v>
      </c>
      <c r="B58" s="114">
        <v>31</v>
      </c>
      <c r="C58" s="114">
        <v>6</v>
      </c>
      <c r="D58" s="114">
        <v>22</v>
      </c>
      <c r="E58" s="102">
        <v>8</v>
      </c>
      <c r="F58" s="110"/>
    </row>
    <row r="59" spans="1:6" ht="13.5">
      <c r="A59" s="114" t="s">
        <v>410</v>
      </c>
      <c r="B59" s="114">
        <v>6</v>
      </c>
      <c r="C59" s="114">
        <v>12</v>
      </c>
      <c r="D59" s="114">
        <v>36</v>
      </c>
      <c r="E59" s="102">
        <v>8</v>
      </c>
      <c r="F59" s="110"/>
    </row>
    <row r="60" spans="1:6" ht="13.5">
      <c r="A60" s="114" t="s">
        <v>413</v>
      </c>
      <c r="B60" s="114">
        <v>6</v>
      </c>
      <c r="C60" s="114">
        <v>12</v>
      </c>
      <c r="D60" s="114">
        <v>49</v>
      </c>
      <c r="E60" s="102">
        <v>8</v>
      </c>
      <c r="F60" s="110"/>
    </row>
    <row r="62" spans="1:6" ht="15" thickBot="1">
      <c r="A62" s="113" t="s">
        <v>215</v>
      </c>
      <c r="B62" s="95"/>
      <c r="C62" s="95"/>
      <c r="D62" s="95"/>
      <c r="E62" s="95"/>
      <c r="F62" s="139" t="s">
        <v>46</v>
      </c>
    </row>
    <row r="63" spans="1:5" ht="13.5">
      <c r="A63" s="21" t="s">
        <v>399</v>
      </c>
      <c r="B63" s="21" t="s">
        <v>400</v>
      </c>
      <c r="C63" s="21" t="s">
        <v>401</v>
      </c>
      <c r="D63" s="21" t="s">
        <v>414</v>
      </c>
      <c r="E63" s="21" t="s">
        <v>195</v>
      </c>
    </row>
    <row r="64" spans="1:5" ht="13.5">
      <c r="A64" s="114" t="s">
        <v>404</v>
      </c>
      <c r="B64" s="114">
        <v>8</v>
      </c>
      <c r="C64" s="114">
        <v>14</v>
      </c>
      <c r="D64" s="114">
        <v>10</v>
      </c>
      <c r="E64" s="102">
        <v>9</v>
      </c>
    </row>
    <row r="65" spans="1:5" ht="13.5">
      <c r="A65" s="114" t="s">
        <v>407</v>
      </c>
      <c r="B65" s="114">
        <v>7</v>
      </c>
      <c r="C65" s="114">
        <v>13</v>
      </c>
      <c r="D65" s="114">
        <v>23</v>
      </c>
      <c r="E65" s="102">
        <v>9</v>
      </c>
    </row>
    <row r="66" spans="1:5" ht="13.5">
      <c r="A66" s="114" t="s">
        <v>410</v>
      </c>
      <c r="B66" s="114">
        <v>13</v>
      </c>
      <c r="C66" s="114">
        <v>19</v>
      </c>
      <c r="D66" s="114">
        <v>37</v>
      </c>
      <c r="E66" s="102">
        <v>9</v>
      </c>
    </row>
    <row r="67" spans="1:5" ht="13.5">
      <c r="A67" s="114" t="s">
        <v>413</v>
      </c>
      <c r="B67" s="114">
        <v>13</v>
      </c>
      <c r="C67" s="114">
        <v>19</v>
      </c>
      <c r="D67" s="114">
        <v>50</v>
      </c>
      <c r="E67" s="102">
        <v>9</v>
      </c>
    </row>
    <row r="69" spans="1:6" ht="15" thickBot="1">
      <c r="A69" s="113" t="s">
        <v>216</v>
      </c>
      <c r="B69" s="95"/>
      <c r="C69" s="95"/>
      <c r="D69" s="95"/>
      <c r="E69" s="95"/>
      <c r="F69" s="96" t="s">
        <v>46</v>
      </c>
    </row>
    <row r="70" spans="1:5" ht="13.5">
      <c r="A70" s="21" t="s">
        <v>399</v>
      </c>
      <c r="B70" s="21" t="s">
        <v>400</v>
      </c>
      <c r="C70" s="21" t="s">
        <v>401</v>
      </c>
      <c r="D70" s="21" t="s">
        <v>414</v>
      </c>
      <c r="E70" s="21" t="s">
        <v>195</v>
      </c>
    </row>
    <row r="71" spans="1:6" ht="13.5">
      <c r="A71" s="114" t="s">
        <v>404</v>
      </c>
      <c r="B71" s="114">
        <v>15</v>
      </c>
      <c r="C71" s="114">
        <v>21</v>
      </c>
      <c r="D71" s="114">
        <v>11</v>
      </c>
      <c r="E71" s="102">
        <v>10</v>
      </c>
      <c r="F71" s="100"/>
    </row>
    <row r="72" spans="1:6" ht="13.5">
      <c r="A72" s="114" t="s">
        <v>407</v>
      </c>
      <c r="B72" s="114">
        <v>14</v>
      </c>
      <c r="C72" s="114">
        <v>20</v>
      </c>
      <c r="D72" s="114">
        <v>24</v>
      </c>
      <c r="E72" s="102">
        <v>10</v>
      </c>
      <c r="F72" s="100"/>
    </row>
    <row r="73" spans="1:6" ht="13.5">
      <c r="A73" s="114" t="s">
        <v>410</v>
      </c>
      <c r="B73" s="114">
        <v>20</v>
      </c>
      <c r="C73" s="114">
        <v>26</v>
      </c>
      <c r="D73" s="114">
        <v>38</v>
      </c>
      <c r="E73" s="102">
        <v>10</v>
      </c>
      <c r="F73" s="100"/>
    </row>
    <row r="74" spans="1:6" ht="13.5">
      <c r="A74" s="114" t="s">
        <v>413</v>
      </c>
      <c r="B74" s="114">
        <v>20</v>
      </c>
      <c r="C74" s="114">
        <v>26</v>
      </c>
      <c r="D74" s="114">
        <v>51</v>
      </c>
      <c r="E74" s="102">
        <v>10</v>
      </c>
      <c r="F74" s="100"/>
    </row>
    <row r="76" spans="1:7" ht="15" thickBot="1">
      <c r="A76" s="113" t="s">
        <v>217</v>
      </c>
      <c r="B76" s="95"/>
      <c r="C76" s="95"/>
      <c r="D76" s="95"/>
      <c r="E76" s="95"/>
      <c r="F76" s="116" t="s">
        <v>168</v>
      </c>
      <c r="G76" t="s">
        <v>144</v>
      </c>
    </row>
    <row r="77" spans="1:5" ht="13.5">
      <c r="A77" s="21" t="s">
        <v>399</v>
      </c>
      <c r="B77" s="21" t="s">
        <v>400</v>
      </c>
      <c r="C77" s="21" t="s">
        <v>401</v>
      </c>
      <c r="D77" s="21" t="s">
        <v>414</v>
      </c>
      <c r="E77" s="21" t="s">
        <v>195</v>
      </c>
    </row>
    <row r="78" spans="1:6" ht="13.5">
      <c r="A78" s="115" t="s">
        <v>404</v>
      </c>
      <c r="B78" s="115">
        <v>22</v>
      </c>
      <c r="C78" s="115">
        <v>28</v>
      </c>
      <c r="D78" s="115">
        <v>12</v>
      </c>
      <c r="E78" s="46">
        <v>11</v>
      </c>
      <c r="F78" s="100"/>
    </row>
    <row r="79" spans="1:6" ht="13.5">
      <c r="A79" s="115" t="s">
        <v>407</v>
      </c>
      <c r="B79" s="115">
        <v>21</v>
      </c>
      <c r="C79" s="115">
        <v>27</v>
      </c>
      <c r="D79" s="115">
        <v>25</v>
      </c>
      <c r="E79" s="46">
        <v>11</v>
      </c>
      <c r="F79" s="100"/>
    </row>
    <row r="80" spans="1:6" ht="13.5">
      <c r="A80" s="115" t="s">
        <v>410</v>
      </c>
      <c r="B80" s="115">
        <v>27</v>
      </c>
      <c r="C80" s="115">
        <v>3</v>
      </c>
      <c r="D80" s="115">
        <v>39</v>
      </c>
      <c r="E80" s="46">
        <v>11</v>
      </c>
      <c r="F80" s="100"/>
    </row>
    <row r="81" spans="1:6" ht="13.5">
      <c r="A81" s="115" t="s">
        <v>413</v>
      </c>
      <c r="B81" s="115">
        <v>27</v>
      </c>
      <c r="C81" s="115">
        <v>2</v>
      </c>
      <c r="D81" s="115">
        <v>52</v>
      </c>
      <c r="E81" s="46">
        <v>11</v>
      </c>
      <c r="F81" s="100"/>
    </row>
    <row r="83" spans="1:6" ht="15" thickBot="1">
      <c r="A83" s="95"/>
      <c r="B83" s="95"/>
      <c r="C83" s="95"/>
      <c r="D83" s="95"/>
      <c r="E83" s="95"/>
      <c r="F83" s="95"/>
    </row>
    <row r="84" spans="1:5" ht="13.5">
      <c r="A84" s="21" t="s">
        <v>399</v>
      </c>
      <c r="B84" s="21" t="s">
        <v>400</v>
      </c>
      <c r="C84" s="21" t="s">
        <v>401</v>
      </c>
      <c r="D84" s="21" t="s">
        <v>414</v>
      </c>
      <c r="E84" s="21" t="s">
        <v>195</v>
      </c>
    </row>
    <row r="85" spans="1:6" ht="13.5">
      <c r="A85" s="115" t="s">
        <v>403</v>
      </c>
      <c r="B85" s="115">
        <v>22</v>
      </c>
      <c r="C85" s="115">
        <v>28</v>
      </c>
      <c r="D85" s="115">
        <v>8</v>
      </c>
      <c r="E85" s="46" t="s">
        <v>204</v>
      </c>
      <c r="F85" s="101"/>
    </row>
    <row r="86" spans="1:6" ht="13.5">
      <c r="A86" s="115" t="s">
        <v>404</v>
      </c>
      <c r="B86" s="115">
        <v>29</v>
      </c>
      <c r="C86" s="115">
        <v>4</v>
      </c>
      <c r="D86" s="115">
        <v>13</v>
      </c>
      <c r="E86" s="46" t="s">
        <v>204</v>
      </c>
      <c r="F86" s="101"/>
    </row>
    <row r="87" spans="1:6" ht="13.5">
      <c r="A87" s="115" t="s">
        <v>406</v>
      </c>
      <c r="B87" s="115">
        <v>17</v>
      </c>
      <c r="C87" s="115">
        <v>23</v>
      </c>
      <c r="D87" s="115">
        <v>20</v>
      </c>
      <c r="E87" s="46" t="s">
        <v>204</v>
      </c>
      <c r="F87" s="101"/>
    </row>
    <row r="88" spans="1:6" ht="13.5">
      <c r="A88" s="115" t="s">
        <v>407</v>
      </c>
      <c r="B88" s="115">
        <v>28</v>
      </c>
      <c r="C88" s="115">
        <v>4</v>
      </c>
      <c r="D88" s="115">
        <v>26</v>
      </c>
      <c r="E88" s="46" t="s">
        <v>204</v>
      </c>
      <c r="F88" s="101"/>
    </row>
    <row r="90" spans="1:6" ht="15" thickBot="1">
      <c r="A90" s="95"/>
      <c r="B90" s="95"/>
      <c r="C90" s="95"/>
      <c r="D90" s="95"/>
      <c r="E90" s="95"/>
      <c r="F90" s="95"/>
    </row>
    <row r="91" spans="1:5" ht="13.5">
      <c r="A91" s="21" t="s">
        <v>399</v>
      </c>
      <c r="B91" s="21" t="s">
        <v>400</v>
      </c>
      <c r="C91" s="21" t="s">
        <v>401</v>
      </c>
      <c r="D91" s="21" t="s">
        <v>414</v>
      </c>
      <c r="E91" s="21" t="s">
        <v>195</v>
      </c>
    </row>
    <row r="92" spans="1:6" ht="13.5">
      <c r="A92" s="114" t="s">
        <v>408</v>
      </c>
      <c r="B92" s="114">
        <v>26</v>
      </c>
      <c r="C92" s="114">
        <v>1</v>
      </c>
      <c r="D92" s="114">
        <v>30</v>
      </c>
      <c r="E92" s="102" t="s">
        <v>204</v>
      </c>
      <c r="F92" s="81"/>
    </row>
    <row r="93" spans="1:6" ht="13.5">
      <c r="A93" s="114" t="s">
        <v>409</v>
      </c>
      <c r="B93" s="114">
        <v>30</v>
      </c>
      <c r="C93" s="114">
        <v>5</v>
      </c>
      <c r="D93" s="114">
        <v>35</v>
      </c>
      <c r="E93" s="102" t="s">
        <v>204</v>
      </c>
      <c r="F93" s="81"/>
    </row>
    <row r="94" spans="1:6" ht="13.5">
      <c r="A94" s="114" t="s">
        <v>411</v>
      </c>
      <c r="B94" s="114">
        <v>4</v>
      </c>
      <c r="C94" s="114">
        <v>10</v>
      </c>
      <c r="D94" s="114">
        <v>40</v>
      </c>
      <c r="E94" s="102" t="s">
        <v>204</v>
      </c>
      <c r="F94" s="81"/>
    </row>
    <row r="95" spans="1:6" ht="13.5">
      <c r="A95" s="114" t="s">
        <v>412</v>
      </c>
      <c r="B95" s="114">
        <v>1</v>
      </c>
      <c r="C95" s="114">
        <v>7</v>
      </c>
      <c r="D95" s="114">
        <v>44</v>
      </c>
      <c r="E95" s="102" t="s">
        <v>204</v>
      </c>
      <c r="F95" s="81"/>
    </row>
  </sheetData>
  <sheetProtection/>
  <printOptions/>
  <pageMargins left="0.7" right="0.7" top="0.75" bottom="0.75" header="0.3" footer="0.3"/>
  <pageSetup horizontalDpi="600" verticalDpi="600" orientation="portrait" scale="74"/>
  <rowBreaks count="1" manualBreakCount="1">
    <brk id="4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">
      <selection activeCell="A16" sqref="A16"/>
    </sheetView>
  </sheetViews>
  <sheetFormatPr defaultColWidth="11.421875" defaultRowHeight="15"/>
  <cols>
    <col min="1" max="8" width="8.8515625" style="0" customWidth="1"/>
    <col min="10" max="16384" width="8.8515625" style="0" customWidth="1"/>
  </cols>
  <sheetData>
    <row r="1" spans="1:7" ht="13.5">
      <c r="A1" s="298" t="s">
        <v>474</v>
      </c>
      <c r="B1" s="298"/>
      <c r="C1" s="298"/>
      <c r="D1" s="298"/>
      <c r="E1" s="298"/>
      <c r="F1" s="298"/>
      <c r="G1" s="298"/>
    </row>
    <row r="2" ht="13.5">
      <c r="A2" s="99" t="s">
        <v>202</v>
      </c>
    </row>
    <row r="4" spans="1:5" ht="13.5">
      <c r="A4" s="21" t="s">
        <v>399</v>
      </c>
      <c r="B4" s="21" t="s">
        <v>400</v>
      </c>
      <c r="C4" s="21" t="s">
        <v>401</v>
      </c>
      <c r="D4" s="21" t="s">
        <v>414</v>
      </c>
      <c r="E4" s="21" t="s">
        <v>415</v>
      </c>
    </row>
    <row r="5" ht="15" thickBot="1"/>
    <row r="6" spans="1:7" ht="13.5">
      <c r="A6" s="1" t="s">
        <v>402</v>
      </c>
      <c r="B6" s="1">
        <v>4</v>
      </c>
      <c r="C6" s="1">
        <v>10</v>
      </c>
      <c r="D6" s="1">
        <v>1</v>
      </c>
      <c r="E6" s="11">
        <v>1</v>
      </c>
      <c r="F6" s="81"/>
      <c r="G6" s="263" t="s">
        <v>416</v>
      </c>
    </row>
    <row r="7" spans="1:7" ht="13.5">
      <c r="A7" s="1" t="s">
        <v>402</v>
      </c>
      <c r="B7" s="1">
        <v>11</v>
      </c>
      <c r="C7" s="1">
        <v>17</v>
      </c>
      <c r="D7" s="1">
        <v>2</v>
      </c>
      <c r="E7" s="47">
        <v>2</v>
      </c>
      <c r="F7" s="82"/>
      <c r="G7" s="264"/>
    </row>
    <row r="8" spans="1:7" ht="13.5">
      <c r="A8" s="1" t="s">
        <v>402</v>
      </c>
      <c r="B8" s="1">
        <v>18</v>
      </c>
      <c r="C8" s="1">
        <v>24</v>
      </c>
      <c r="D8" s="1">
        <v>3</v>
      </c>
      <c r="E8" s="11">
        <v>3</v>
      </c>
      <c r="F8" s="81"/>
      <c r="G8" s="264"/>
    </row>
    <row r="9" spans="1:7" ht="13.5">
      <c r="A9" s="1" t="s">
        <v>402</v>
      </c>
      <c r="B9" s="1">
        <v>25</v>
      </c>
      <c r="C9" s="1">
        <v>31</v>
      </c>
      <c r="D9" s="1">
        <v>4</v>
      </c>
      <c r="E9" s="47">
        <v>4</v>
      </c>
      <c r="F9" s="82"/>
      <c r="G9" s="264"/>
    </row>
    <row r="10" spans="1:7" ht="13.5">
      <c r="A10" s="2" t="s">
        <v>403</v>
      </c>
      <c r="B10" s="2">
        <v>1</v>
      </c>
      <c r="C10" s="2">
        <v>7</v>
      </c>
      <c r="D10" s="2">
        <v>5</v>
      </c>
      <c r="E10" s="12">
        <v>5</v>
      </c>
      <c r="F10" s="82"/>
      <c r="G10" s="264"/>
    </row>
    <row r="11" spans="1:7" ht="13.5">
      <c r="A11" s="2" t="s">
        <v>403</v>
      </c>
      <c r="B11" s="2">
        <v>8</v>
      </c>
      <c r="C11" s="2">
        <v>14</v>
      </c>
      <c r="D11" s="2">
        <v>6</v>
      </c>
      <c r="E11" s="12">
        <v>6</v>
      </c>
      <c r="F11" s="82"/>
      <c r="G11" s="264"/>
    </row>
    <row r="12" spans="1:7" ht="13.5">
      <c r="A12" s="2" t="s">
        <v>403</v>
      </c>
      <c r="B12" s="2">
        <v>15</v>
      </c>
      <c r="C12" s="2">
        <v>21</v>
      </c>
      <c r="D12" s="2">
        <v>7</v>
      </c>
      <c r="E12" s="12">
        <v>7</v>
      </c>
      <c r="F12" s="82"/>
      <c r="G12" s="264"/>
    </row>
    <row r="13" spans="1:7" ht="13.5">
      <c r="A13" s="2" t="s">
        <v>403</v>
      </c>
      <c r="B13" s="2">
        <v>22</v>
      </c>
      <c r="C13" s="2">
        <v>28</v>
      </c>
      <c r="D13" s="2">
        <v>8</v>
      </c>
      <c r="E13" s="12" t="s">
        <v>360</v>
      </c>
      <c r="F13" s="81"/>
      <c r="G13" s="264"/>
    </row>
    <row r="14" spans="1:10" ht="13.5">
      <c r="A14" s="3" t="s">
        <v>404</v>
      </c>
      <c r="B14" s="3">
        <v>1</v>
      </c>
      <c r="C14" s="3">
        <v>7</v>
      </c>
      <c r="D14" s="3">
        <v>9</v>
      </c>
      <c r="E14" s="13">
        <v>8</v>
      </c>
      <c r="F14" s="81"/>
      <c r="G14" s="264"/>
      <c r="I14" s="98" t="s">
        <v>475</v>
      </c>
      <c r="J14" t="s">
        <v>476</v>
      </c>
    </row>
    <row r="15" spans="1:7" ht="13.5">
      <c r="A15" s="3" t="s">
        <v>404</v>
      </c>
      <c r="B15" s="3">
        <v>8</v>
      </c>
      <c r="C15" s="3">
        <v>14</v>
      </c>
      <c r="D15" s="3">
        <v>10</v>
      </c>
      <c r="E15" s="13">
        <v>9</v>
      </c>
      <c r="F15" s="82"/>
      <c r="G15" s="264"/>
    </row>
    <row r="16" spans="1:7" ht="13.5">
      <c r="A16" s="3" t="s">
        <v>404</v>
      </c>
      <c r="B16" s="3">
        <v>15</v>
      </c>
      <c r="C16" s="3">
        <v>21</v>
      </c>
      <c r="D16" s="3">
        <v>11</v>
      </c>
      <c r="E16" s="13">
        <v>10</v>
      </c>
      <c r="F16" s="82"/>
      <c r="G16" s="264"/>
    </row>
    <row r="17" spans="1:7" ht="13.5">
      <c r="A17" s="3" t="s">
        <v>404</v>
      </c>
      <c r="B17" s="3">
        <v>22</v>
      </c>
      <c r="C17" s="3">
        <v>28</v>
      </c>
      <c r="D17" s="3">
        <v>12</v>
      </c>
      <c r="E17" s="13">
        <v>11</v>
      </c>
      <c r="F17" s="82"/>
      <c r="G17" s="264"/>
    </row>
    <row r="18" spans="1:7" ht="15" thickBot="1">
      <c r="A18" s="72" t="s">
        <v>404</v>
      </c>
      <c r="B18" s="72">
        <v>29</v>
      </c>
      <c r="C18" s="72">
        <v>4</v>
      </c>
      <c r="D18" s="72">
        <v>13</v>
      </c>
      <c r="E18" s="73" t="s">
        <v>360</v>
      </c>
      <c r="F18" s="83"/>
      <c r="G18" s="265"/>
    </row>
    <row r="19" spans="1:7" ht="13.5">
      <c r="A19" s="5" t="s">
        <v>405</v>
      </c>
      <c r="B19" s="5">
        <v>5</v>
      </c>
      <c r="C19" s="5">
        <v>11</v>
      </c>
      <c r="D19" s="5">
        <v>14</v>
      </c>
      <c r="E19" s="14">
        <v>1</v>
      </c>
      <c r="F19" s="84"/>
      <c r="G19" s="273" t="s">
        <v>417</v>
      </c>
    </row>
    <row r="20" spans="1:7" ht="13.5">
      <c r="A20" s="5" t="s">
        <v>405</v>
      </c>
      <c r="B20" s="5">
        <v>12</v>
      </c>
      <c r="C20" s="5">
        <v>18</v>
      </c>
      <c r="D20" s="5">
        <v>15</v>
      </c>
      <c r="E20" s="14">
        <v>2</v>
      </c>
      <c r="F20" s="82"/>
      <c r="G20" s="274"/>
    </row>
    <row r="21" spans="1:7" ht="13.5">
      <c r="A21" s="5" t="s">
        <v>405</v>
      </c>
      <c r="B21" s="5">
        <v>19</v>
      </c>
      <c r="C21" s="5">
        <v>25</v>
      </c>
      <c r="D21" s="5">
        <v>16</v>
      </c>
      <c r="E21" s="14">
        <v>3</v>
      </c>
      <c r="F21" s="81"/>
      <c r="G21" s="274"/>
    </row>
    <row r="22" spans="1:7" ht="13.5">
      <c r="A22" s="5" t="s">
        <v>405</v>
      </c>
      <c r="B22" s="5">
        <v>26</v>
      </c>
      <c r="C22" s="5">
        <v>2</v>
      </c>
      <c r="D22" s="5">
        <v>17</v>
      </c>
      <c r="E22" s="14">
        <v>4</v>
      </c>
      <c r="F22" s="82"/>
      <c r="G22" s="274"/>
    </row>
    <row r="23" spans="1:7" ht="13.5">
      <c r="A23" s="4" t="s">
        <v>406</v>
      </c>
      <c r="B23" s="4">
        <v>3</v>
      </c>
      <c r="C23" s="4">
        <v>9</v>
      </c>
      <c r="D23" s="4">
        <v>18</v>
      </c>
      <c r="E23" s="15">
        <v>5</v>
      </c>
      <c r="F23" s="82"/>
      <c r="G23" s="274"/>
    </row>
    <row r="24" spans="1:7" ht="13.5">
      <c r="A24" s="4" t="s">
        <v>406</v>
      </c>
      <c r="B24" s="4">
        <v>10</v>
      </c>
      <c r="C24" s="4">
        <v>16</v>
      </c>
      <c r="D24" s="4">
        <v>19</v>
      </c>
      <c r="E24" s="15">
        <v>6</v>
      </c>
      <c r="F24" s="82"/>
      <c r="G24" s="274"/>
    </row>
    <row r="25" spans="1:7" ht="13.5">
      <c r="A25" s="4" t="s">
        <v>406</v>
      </c>
      <c r="B25" s="4">
        <v>17</v>
      </c>
      <c r="C25" s="4">
        <v>23</v>
      </c>
      <c r="D25" s="4">
        <v>20</v>
      </c>
      <c r="E25" s="15" t="s">
        <v>360</v>
      </c>
      <c r="F25" s="81"/>
      <c r="G25" s="274"/>
    </row>
    <row r="26" spans="1:7" ht="13.5">
      <c r="A26" s="4" t="s">
        <v>406</v>
      </c>
      <c r="B26" s="4">
        <v>24</v>
      </c>
      <c r="C26" s="4">
        <v>30</v>
      </c>
      <c r="D26" s="4">
        <v>21</v>
      </c>
      <c r="E26" s="15">
        <v>7</v>
      </c>
      <c r="F26" s="82"/>
      <c r="G26" s="274"/>
    </row>
    <row r="27" spans="1:7" ht="13.5">
      <c r="A27" s="4" t="s">
        <v>406</v>
      </c>
      <c r="B27" s="4">
        <v>31</v>
      </c>
      <c r="C27" s="4">
        <v>6</v>
      </c>
      <c r="D27" s="4">
        <v>22</v>
      </c>
      <c r="E27" s="15">
        <v>8</v>
      </c>
      <c r="F27" s="81"/>
      <c r="G27" s="274"/>
    </row>
    <row r="28" spans="1:7" ht="13.5">
      <c r="A28" s="8" t="s">
        <v>407</v>
      </c>
      <c r="B28" s="8">
        <v>7</v>
      </c>
      <c r="C28" s="8">
        <v>13</v>
      </c>
      <c r="D28" s="8">
        <v>23</v>
      </c>
      <c r="E28" s="16">
        <v>9</v>
      </c>
      <c r="F28" s="82"/>
      <c r="G28" s="274"/>
    </row>
    <row r="29" spans="1:7" ht="13.5">
      <c r="A29" s="8" t="s">
        <v>407</v>
      </c>
      <c r="B29" s="8">
        <v>14</v>
      </c>
      <c r="C29" s="8">
        <v>20</v>
      </c>
      <c r="D29" s="8">
        <v>24</v>
      </c>
      <c r="E29" s="16">
        <v>10</v>
      </c>
      <c r="F29" s="82"/>
      <c r="G29" s="274"/>
    </row>
    <row r="30" spans="1:7" ht="13.5">
      <c r="A30" s="8" t="s">
        <v>407</v>
      </c>
      <c r="B30" s="8">
        <v>21</v>
      </c>
      <c r="C30" s="8">
        <v>27</v>
      </c>
      <c r="D30" s="8">
        <v>25</v>
      </c>
      <c r="E30" s="16">
        <v>11</v>
      </c>
      <c r="F30" s="82"/>
      <c r="G30" s="274"/>
    </row>
    <row r="31" spans="1:7" ht="15" thickBot="1">
      <c r="A31" s="74" t="s">
        <v>407</v>
      </c>
      <c r="B31" s="74">
        <v>28</v>
      </c>
      <c r="C31" s="74">
        <v>4</v>
      </c>
      <c r="D31" s="74">
        <v>26</v>
      </c>
      <c r="E31" s="75" t="s">
        <v>360</v>
      </c>
      <c r="F31" s="83"/>
      <c r="G31" s="275"/>
    </row>
    <row r="32" spans="1:7" ht="13.5">
      <c r="A32" s="4" t="s">
        <v>408</v>
      </c>
      <c r="B32" s="4">
        <v>5</v>
      </c>
      <c r="C32" s="4">
        <v>11</v>
      </c>
      <c r="D32" s="4">
        <v>27</v>
      </c>
      <c r="E32" s="15">
        <v>1</v>
      </c>
      <c r="F32" s="81"/>
      <c r="G32" s="279" t="s">
        <v>418</v>
      </c>
    </row>
    <row r="33" spans="1:7" ht="13.5">
      <c r="A33" s="4" t="s">
        <v>408</v>
      </c>
      <c r="B33" s="4">
        <v>12</v>
      </c>
      <c r="C33" s="4">
        <v>18</v>
      </c>
      <c r="D33" s="4">
        <v>28</v>
      </c>
      <c r="E33" s="15">
        <v>2</v>
      </c>
      <c r="F33" s="82"/>
      <c r="G33" s="280"/>
    </row>
    <row r="34" spans="1:7" ht="13.5">
      <c r="A34" s="4" t="s">
        <v>408</v>
      </c>
      <c r="B34" s="4">
        <v>19</v>
      </c>
      <c r="C34" s="4">
        <v>25</v>
      </c>
      <c r="D34" s="4">
        <v>29</v>
      </c>
      <c r="E34" s="15">
        <v>3</v>
      </c>
      <c r="F34" s="81"/>
      <c r="G34" s="280"/>
    </row>
    <row r="35" spans="1:7" ht="13.5">
      <c r="A35" s="4" t="s">
        <v>408</v>
      </c>
      <c r="B35" s="4">
        <v>26</v>
      </c>
      <c r="C35" s="4">
        <v>1</v>
      </c>
      <c r="D35" s="4">
        <v>30</v>
      </c>
      <c r="E35" s="15" t="s">
        <v>360</v>
      </c>
      <c r="F35" s="81"/>
      <c r="G35" s="280"/>
    </row>
    <row r="36" spans="1:7" ht="13.5">
      <c r="A36" s="6" t="s">
        <v>409</v>
      </c>
      <c r="B36" s="6">
        <v>2</v>
      </c>
      <c r="C36" s="6">
        <v>8</v>
      </c>
      <c r="D36" s="6">
        <v>31</v>
      </c>
      <c r="E36" s="17">
        <v>4</v>
      </c>
      <c r="F36" s="82"/>
      <c r="G36" s="280"/>
    </row>
    <row r="37" spans="1:7" ht="13.5">
      <c r="A37" s="6" t="s">
        <v>409</v>
      </c>
      <c r="B37" s="6">
        <v>9</v>
      </c>
      <c r="C37" s="6">
        <v>15</v>
      </c>
      <c r="D37" s="6">
        <v>32</v>
      </c>
      <c r="E37" s="17">
        <v>5</v>
      </c>
      <c r="F37" s="82"/>
      <c r="G37" s="280"/>
    </row>
    <row r="38" spans="1:7" ht="13.5">
      <c r="A38" s="6" t="s">
        <v>409</v>
      </c>
      <c r="B38" s="6">
        <v>16</v>
      </c>
      <c r="C38" s="6">
        <v>22</v>
      </c>
      <c r="D38" s="6">
        <v>33</v>
      </c>
      <c r="E38" s="17">
        <v>6</v>
      </c>
      <c r="F38" s="82"/>
      <c r="G38" s="280"/>
    </row>
    <row r="39" spans="1:7" ht="13.5">
      <c r="A39" s="6" t="s">
        <v>409</v>
      </c>
      <c r="B39" s="6">
        <v>23</v>
      </c>
      <c r="C39" s="6">
        <v>29</v>
      </c>
      <c r="D39" s="6">
        <v>34</v>
      </c>
      <c r="E39" s="17">
        <v>7</v>
      </c>
      <c r="F39" s="82"/>
      <c r="G39" s="280"/>
    </row>
    <row r="40" spans="1:7" ht="13.5">
      <c r="A40" s="6" t="s">
        <v>409</v>
      </c>
      <c r="B40" s="6">
        <v>30</v>
      </c>
      <c r="C40" s="6">
        <v>5</v>
      </c>
      <c r="D40" s="6">
        <v>35</v>
      </c>
      <c r="E40" s="17" t="s">
        <v>360</v>
      </c>
      <c r="F40" s="81"/>
      <c r="G40" s="280"/>
    </row>
    <row r="41" spans="1:7" ht="13.5">
      <c r="A41" s="10" t="s">
        <v>410</v>
      </c>
      <c r="B41" s="10">
        <v>6</v>
      </c>
      <c r="C41" s="10">
        <v>12</v>
      </c>
      <c r="D41" s="10">
        <v>36</v>
      </c>
      <c r="E41" s="18">
        <v>8</v>
      </c>
      <c r="F41" s="81"/>
      <c r="G41" s="280"/>
    </row>
    <row r="42" spans="1:7" ht="13.5">
      <c r="A42" s="10" t="s">
        <v>410</v>
      </c>
      <c r="B42" s="10">
        <v>13</v>
      </c>
      <c r="C42" s="10">
        <v>19</v>
      </c>
      <c r="D42" s="10">
        <v>37</v>
      </c>
      <c r="E42" s="18">
        <v>9</v>
      </c>
      <c r="F42" s="82"/>
      <c r="G42" s="280"/>
    </row>
    <row r="43" spans="1:7" ht="13.5">
      <c r="A43" s="10" t="s">
        <v>410</v>
      </c>
      <c r="B43" s="10">
        <v>20</v>
      </c>
      <c r="C43" s="10">
        <v>26</v>
      </c>
      <c r="D43" s="10">
        <v>38</v>
      </c>
      <c r="E43" s="18">
        <v>10</v>
      </c>
      <c r="F43" s="82"/>
      <c r="G43" s="280"/>
    </row>
    <row r="44" spans="1:7" ht="15" thickBot="1">
      <c r="A44" s="76" t="s">
        <v>410</v>
      </c>
      <c r="B44" s="76">
        <v>27</v>
      </c>
      <c r="C44" s="76">
        <v>3</v>
      </c>
      <c r="D44" s="76">
        <v>39</v>
      </c>
      <c r="E44" s="77">
        <v>11</v>
      </c>
      <c r="F44" s="85"/>
      <c r="G44" s="281"/>
    </row>
    <row r="45" spans="1:7" ht="13.5">
      <c r="A45" s="7" t="s">
        <v>411</v>
      </c>
      <c r="B45" s="7">
        <v>4</v>
      </c>
      <c r="C45" s="7">
        <v>10</v>
      </c>
      <c r="D45" s="7">
        <v>40</v>
      </c>
      <c r="E45" s="19" t="s">
        <v>360</v>
      </c>
      <c r="F45" s="81"/>
      <c r="G45" s="285" t="s">
        <v>419</v>
      </c>
    </row>
    <row r="46" spans="1:7" ht="13.5">
      <c r="A46" s="7" t="s">
        <v>411</v>
      </c>
      <c r="B46" s="7">
        <v>11</v>
      </c>
      <c r="C46" s="7">
        <v>17</v>
      </c>
      <c r="D46" s="7">
        <v>41</v>
      </c>
      <c r="E46" s="19">
        <v>1</v>
      </c>
      <c r="F46" s="81"/>
      <c r="G46" s="286"/>
    </row>
    <row r="47" spans="1:7" ht="13.5">
      <c r="A47" s="7" t="s">
        <v>411</v>
      </c>
      <c r="B47" s="7">
        <v>18</v>
      </c>
      <c r="C47" s="7">
        <v>24</v>
      </c>
      <c r="D47" s="7">
        <v>42</v>
      </c>
      <c r="E47" s="19">
        <v>2</v>
      </c>
      <c r="F47" s="82"/>
      <c r="G47" s="286"/>
    </row>
    <row r="48" spans="1:7" ht="13.5">
      <c r="A48" s="7" t="s">
        <v>411</v>
      </c>
      <c r="B48" s="7">
        <v>25</v>
      </c>
      <c r="C48" s="7">
        <v>31</v>
      </c>
      <c r="D48" s="7">
        <v>43</v>
      </c>
      <c r="E48" s="19">
        <v>3</v>
      </c>
      <c r="F48" s="81"/>
      <c r="G48" s="286"/>
    </row>
    <row r="49" spans="1:7" ht="13.5">
      <c r="A49" s="2" t="s">
        <v>412</v>
      </c>
      <c r="B49" s="2">
        <v>1</v>
      </c>
      <c r="C49" s="2">
        <v>7</v>
      </c>
      <c r="D49" s="2">
        <v>44</v>
      </c>
      <c r="E49" s="12" t="s">
        <v>360</v>
      </c>
      <c r="F49" s="81"/>
      <c r="G49" s="286"/>
    </row>
    <row r="50" spans="1:7" ht="13.5">
      <c r="A50" s="2" t="s">
        <v>412</v>
      </c>
      <c r="B50" s="2">
        <v>8</v>
      </c>
      <c r="C50" s="2">
        <v>14</v>
      </c>
      <c r="D50" s="2">
        <v>45</v>
      </c>
      <c r="E50" s="12">
        <v>4</v>
      </c>
      <c r="F50" s="82"/>
      <c r="G50" s="286"/>
    </row>
    <row r="51" spans="1:7" ht="13.5">
      <c r="A51" s="2" t="s">
        <v>412</v>
      </c>
      <c r="B51" s="2">
        <v>15</v>
      </c>
      <c r="C51" s="2">
        <v>21</v>
      </c>
      <c r="D51" s="2">
        <v>46</v>
      </c>
      <c r="E51" s="12">
        <v>5</v>
      </c>
      <c r="F51" s="82"/>
      <c r="G51" s="286"/>
    </row>
    <row r="52" spans="1:7" ht="13.5">
      <c r="A52" s="2" t="s">
        <v>412</v>
      </c>
      <c r="B52" s="2">
        <v>22</v>
      </c>
      <c r="C52" s="2">
        <v>28</v>
      </c>
      <c r="D52" s="2">
        <v>47</v>
      </c>
      <c r="E52" s="12">
        <v>6</v>
      </c>
      <c r="F52" s="82"/>
      <c r="G52" s="286"/>
    </row>
    <row r="53" spans="1:7" ht="13.5">
      <c r="A53" s="2" t="s">
        <v>412</v>
      </c>
      <c r="B53" s="2">
        <v>29</v>
      </c>
      <c r="C53" s="2">
        <v>5</v>
      </c>
      <c r="D53" s="2">
        <v>48</v>
      </c>
      <c r="E53" s="12">
        <v>7</v>
      </c>
      <c r="F53" s="82"/>
      <c r="G53" s="286"/>
    </row>
    <row r="54" spans="1:7" ht="13.5">
      <c r="A54" s="9" t="s">
        <v>413</v>
      </c>
      <c r="B54" s="9">
        <v>6</v>
      </c>
      <c r="C54" s="9">
        <v>12</v>
      </c>
      <c r="D54" s="9">
        <v>49</v>
      </c>
      <c r="E54" s="20">
        <v>8</v>
      </c>
      <c r="F54" s="81"/>
      <c r="G54" s="286"/>
    </row>
    <row r="55" spans="1:7" ht="13.5">
      <c r="A55" s="9" t="s">
        <v>413</v>
      </c>
      <c r="B55" s="9">
        <v>13</v>
      </c>
      <c r="C55" s="9">
        <v>19</v>
      </c>
      <c r="D55" s="9">
        <v>50</v>
      </c>
      <c r="E55" s="20">
        <v>9</v>
      </c>
      <c r="F55" s="82"/>
      <c r="G55" s="286"/>
    </row>
    <row r="56" spans="1:7" ht="13.5">
      <c r="A56" s="9" t="s">
        <v>413</v>
      </c>
      <c r="B56" s="9">
        <v>20</v>
      </c>
      <c r="C56" s="9">
        <v>26</v>
      </c>
      <c r="D56" s="9">
        <v>51</v>
      </c>
      <c r="E56" s="20">
        <v>10</v>
      </c>
      <c r="F56" s="82"/>
      <c r="G56" s="286"/>
    </row>
    <row r="57" spans="1:7" ht="15" thickBot="1">
      <c r="A57" s="78" t="s">
        <v>413</v>
      </c>
      <c r="B57" s="78">
        <v>27</v>
      </c>
      <c r="C57" s="78">
        <v>2</v>
      </c>
      <c r="D57" s="78">
        <v>52</v>
      </c>
      <c r="E57" s="79">
        <v>11</v>
      </c>
      <c r="F57" s="85"/>
      <c r="G57" s="287"/>
    </row>
  </sheetData>
  <sheetProtection/>
  <autoFilter ref="A5:G57"/>
  <mergeCells count="5">
    <mergeCell ref="G45:G57"/>
    <mergeCell ref="A1:G1"/>
    <mergeCell ref="G6:G18"/>
    <mergeCell ref="G19:G31"/>
    <mergeCell ref="G32:G44"/>
  </mergeCells>
  <printOptions/>
  <pageMargins left="0.7" right="0.7" top="0.75" bottom="0.75" header="0.3" footer="0.3"/>
  <pageSetup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2"/>
  <sheetViews>
    <sheetView tabSelected="1" zoomScale="115" zoomScaleNormal="115" workbookViewId="0" topLeftCell="A45">
      <selection activeCell="G89" sqref="G89"/>
    </sheetView>
  </sheetViews>
  <sheetFormatPr defaultColWidth="11.421875" defaultRowHeight="15"/>
  <cols>
    <col min="1" max="6" width="8.8515625" style="0" customWidth="1"/>
    <col min="7" max="7" width="34.00390625" style="0" bestFit="1" customWidth="1"/>
    <col min="8" max="9" width="0.71875" style="0" customWidth="1"/>
    <col min="10" max="10" width="19.421875" style="0" bestFit="1" customWidth="1"/>
    <col min="11" max="11" width="10.140625" style="0" bestFit="1" customWidth="1"/>
    <col min="12" max="14" width="8.8515625" style="0" customWidth="1"/>
    <col min="15" max="15" width="9.28125" style="0" customWidth="1"/>
    <col min="16" max="16" width="8.8515625" style="0" customWidth="1"/>
    <col min="17" max="17" width="14.7109375" style="0" bestFit="1" customWidth="1"/>
    <col min="18" max="16384" width="8.8515625" style="0" customWidth="1"/>
  </cols>
  <sheetData>
    <row r="1" spans="1:6" ht="18">
      <c r="A1" s="219" t="s">
        <v>424</v>
      </c>
      <c r="B1" s="220"/>
      <c r="C1" s="223" t="s">
        <v>80</v>
      </c>
      <c r="D1" s="220"/>
      <c r="E1" s="262">
        <f ca="1">TODAY()</f>
        <v>42109</v>
      </c>
      <c r="F1" s="262"/>
    </row>
    <row r="2" spans="1:6" ht="18">
      <c r="A2" s="220"/>
      <c r="B2" s="220"/>
      <c r="C2" s="220"/>
      <c r="D2" s="220"/>
      <c r="E2" s="220"/>
      <c r="F2" s="220"/>
    </row>
    <row r="3" spans="1:6" ht="18.75" customHeight="1">
      <c r="A3" s="221" t="s">
        <v>277</v>
      </c>
      <c r="B3" s="222"/>
      <c r="C3" s="222"/>
      <c r="D3" s="222"/>
      <c r="E3" s="222"/>
      <c r="F3" s="222"/>
    </row>
    <row r="4" spans="1:17" ht="13.5">
      <c r="A4" s="102" t="s">
        <v>399</v>
      </c>
      <c r="B4" s="102" t="s">
        <v>120</v>
      </c>
      <c r="C4" s="102" t="s">
        <v>121</v>
      </c>
      <c r="D4" s="102" t="s">
        <v>414</v>
      </c>
      <c r="E4" s="102" t="s">
        <v>195</v>
      </c>
      <c r="F4" s="102" t="s">
        <v>309</v>
      </c>
      <c r="J4" s="201" t="s">
        <v>305</v>
      </c>
      <c r="K4" s="202" t="s">
        <v>306</v>
      </c>
      <c r="L4" s="21" t="s">
        <v>426</v>
      </c>
      <c r="N4" s="21" t="s">
        <v>399</v>
      </c>
      <c r="O4" s="21" t="s">
        <v>88</v>
      </c>
      <c r="P4" s="21" t="s">
        <v>89</v>
      </c>
      <c r="Q4" s="21" t="s">
        <v>90</v>
      </c>
    </row>
    <row r="5" spans="1:23" ht="18.75" thickBot="1">
      <c r="A5" s="100"/>
      <c r="B5" s="100"/>
      <c r="C5" s="100"/>
      <c r="D5" s="100"/>
      <c r="E5" s="100"/>
      <c r="F5" s="100"/>
      <c r="K5" s="202" t="s">
        <v>304</v>
      </c>
      <c r="S5" s="194"/>
      <c r="T5" s="194"/>
      <c r="U5" s="194">
        <v>2014</v>
      </c>
      <c r="V5" s="193"/>
      <c r="W5" s="193"/>
    </row>
    <row r="6" spans="1:23" ht="13.5" customHeight="1">
      <c r="A6" s="175" t="s">
        <v>259</v>
      </c>
      <c r="B6" s="175">
        <v>5</v>
      </c>
      <c r="C6" s="175">
        <v>11</v>
      </c>
      <c r="D6" s="175">
        <v>2</v>
      </c>
      <c r="E6" s="176">
        <v>1</v>
      </c>
      <c r="F6" s="176">
        <v>2015</v>
      </c>
      <c r="G6" s="166" t="s">
        <v>79</v>
      </c>
      <c r="H6" s="263" t="s">
        <v>416</v>
      </c>
      <c r="I6" s="239"/>
      <c r="L6" s="266" t="s">
        <v>420</v>
      </c>
      <c r="N6" s="268" t="s">
        <v>427</v>
      </c>
      <c r="O6" s="41">
        <v>55.9</v>
      </c>
      <c r="P6" s="41">
        <v>35.3</v>
      </c>
      <c r="Q6" s="41">
        <v>45.6</v>
      </c>
      <c r="S6" s="193"/>
      <c r="T6" s="193"/>
      <c r="U6" s="193"/>
      <c r="V6" s="193"/>
      <c r="W6" s="193"/>
    </row>
    <row r="7" spans="1:23" ht="15" customHeight="1" thickBot="1">
      <c r="A7" s="175" t="s">
        <v>259</v>
      </c>
      <c r="B7" s="175">
        <v>12</v>
      </c>
      <c r="C7" s="175">
        <v>18</v>
      </c>
      <c r="D7" s="175">
        <v>3</v>
      </c>
      <c r="E7" s="176">
        <v>2</v>
      </c>
      <c r="F7" s="176">
        <v>2115</v>
      </c>
      <c r="G7" s="174" t="s">
        <v>8</v>
      </c>
      <c r="H7" s="264"/>
      <c r="I7" s="239"/>
      <c r="J7" s="173"/>
      <c r="L7" s="267"/>
      <c r="N7" s="269"/>
      <c r="O7" s="42"/>
      <c r="P7" s="42"/>
      <c r="Q7" s="42"/>
      <c r="S7" s="112" t="s">
        <v>207</v>
      </c>
      <c r="T7" s="185" t="s">
        <v>345</v>
      </c>
      <c r="U7" s="171"/>
      <c r="V7" s="171"/>
      <c r="W7" s="171"/>
    </row>
    <row r="8" spans="1:23" ht="13.5" customHeight="1">
      <c r="A8" s="175" t="s">
        <v>259</v>
      </c>
      <c r="B8" s="175">
        <v>19</v>
      </c>
      <c r="C8" s="175">
        <v>25</v>
      </c>
      <c r="D8" s="175">
        <v>4</v>
      </c>
      <c r="E8" s="176">
        <v>3</v>
      </c>
      <c r="F8" s="176">
        <v>2115</v>
      </c>
      <c r="G8" s="174" t="s">
        <v>178</v>
      </c>
      <c r="H8" s="264"/>
      <c r="I8" s="239"/>
      <c r="J8" s="173"/>
      <c r="K8" s="202" t="s">
        <v>304</v>
      </c>
      <c r="L8" s="267"/>
      <c r="S8" s="187" t="s">
        <v>399</v>
      </c>
      <c r="T8" s="187" t="s">
        <v>400</v>
      </c>
      <c r="U8" s="187" t="s">
        <v>401</v>
      </c>
      <c r="V8" s="187" t="s">
        <v>414</v>
      </c>
      <c r="W8" s="187" t="s">
        <v>195</v>
      </c>
    </row>
    <row r="9" spans="1:23" ht="15" customHeight="1" thickBot="1">
      <c r="A9" s="175" t="s">
        <v>259</v>
      </c>
      <c r="B9" s="175">
        <v>26</v>
      </c>
      <c r="C9" s="175">
        <v>1</v>
      </c>
      <c r="D9" s="175">
        <v>5</v>
      </c>
      <c r="E9" s="176">
        <v>4</v>
      </c>
      <c r="F9" s="176">
        <v>2115</v>
      </c>
      <c r="G9" s="174" t="s">
        <v>198</v>
      </c>
      <c r="H9" s="264"/>
      <c r="I9" s="239"/>
      <c r="J9" s="173"/>
      <c r="L9" s="267"/>
      <c r="S9" s="189" t="s">
        <v>402</v>
      </c>
      <c r="T9" s="189">
        <v>6</v>
      </c>
      <c r="U9" s="189">
        <v>12</v>
      </c>
      <c r="V9" s="189">
        <v>1</v>
      </c>
      <c r="W9" s="187">
        <v>1</v>
      </c>
    </row>
    <row r="10" spans="1:23" ht="13.5" customHeight="1">
      <c r="A10" s="2" t="s">
        <v>157</v>
      </c>
      <c r="B10" s="2">
        <v>2</v>
      </c>
      <c r="C10" s="2">
        <v>8</v>
      </c>
      <c r="D10" s="2">
        <v>6</v>
      </c>
      <c r="E10" s="12">
        <v>5</v>
      </c>
      <c r="F10" s="12">
        <v>2115</v>
      </c>
      <c r="G10" t="s">
        <v>13</v>
      </c>
      <c r="H10" s="264"/>
      <c r="I10" s="239"/>
      <c r="J10" s="173"/>
      <c r="L10" s="267"/>
      <c r="N10" s="270" t="s">
        <v>157</v>
      </c>
      <c r="O10" s="43">
        <v>58.1</v>
      </c>
      <c r="P10" s="43">
        <v>36.6</v>
      </c>
      <c r="Q10" s="43">
        <v>47.4</v>
      </c>
      <c r="S10" s="189"/>
      <c r="T10" s="189"/>
      <c r="U10" s="189"/>
      <c r="V10" s="189"/>
      <c r="W10" s="189"/>
    </row>
    <row r="11" spans="1:23" ht="15" customHeight="1" thickBot="1">
      <c r="A11" s="2" t="s">
        <v>157</v>
      </c>
      <c r="B11" s="2">
        <v>9</v>
      </c>
      <c r="C11" s="2">
        <v>15</v>
      </c>
      <c r="D11" s="2">
        <v>7</v>
      </c>
      <c r="E11" s="12">
        <v>6</v>
      </c>
      <c r="F11" s="12">
        <v>2115</v>
      </c>
      <c r="G11" s="166" t="s">
        <v>23</v>
      </c>
      <c r="H11" s="264"/>
      <c r="I11" s="239"/>
      <c r="J11" s="173"/>
      <c r="L11" s="267"/>
      <c r="N11" s="271"/>
      <c r="O11" s="44"/>
      <c r="P11" s="44"/>
      <c r="Q11" s="44"/>
      <c r="S11" s="189"/>
      <c r="T11" s="189"/>
      <c r="U11" s="189"/>
      <c r="V11" s="189"/>
      <c r="W11" s="189"/>
    </row>
    <row r="12" spans="1:23" ht="13.5" customHeight="1">
      <c r="A12" s="2" t="s">
        <v>157</v>
      </c>
      <c r="B12" s="2">
        <v>16</v>
      </c>
      <c r="C12" s="2">
        <v>22</v>
      </c>
      <c r="D12" s="2">
        <v>8</v>
      </c>
      <c r="E12" s="12">
        <v>7</v>
      </c>
      <c r="F12" s="12">
        <v>2115</v>
      </c>
      <c r="G12" s="166" t="s">
        <v>28</v>
      </c>
      <c r="H12" s="264"/>
      <c r="I12" s="239"/>
      <c r="J12" s="173"/>
      <c r="K12" s="202" t="s">
        <v>304</v>
      </c>
      <c r="L12" s="267"/>
      <c r="S12" s="189"/>
      <c r="T12" s="189"/>
      <c r="U12" s="189"/>
      <c r="V12" s="189"/>
      <c r="W12" s="189"/>
    </row>
    <row r="13" spans="1:24" ht="15" customHeight="1" thickBot="1">
      <c r="A13" s="2" t="s">
        <v>157</v>
      </c>
      <c r="B13" s="2">
        <v>23</v>
      </c>
      <c r="C13" s="2">
        <v>1</v>
      </c>
      <c r="D13" s="2">
        <v>9</v>
      </c>
      <c r="E13" s="12">
        <v>8</v>
      </c>
      <c r="F13" s="12">
        <v>2115</v>
      </c>
      <c r="G13" s="166" t="s">
        <v>70</v>
      </c>
      <c r="H13" s="264"/>
      <c r="I13" s="239"/>
      <c r="J13" s="173"/>
      <c r="K13" s="202" t="s">
        <v>304</v>
      </c>
      <c r="L13" s="267"/>
      <c r="S13" s="112" t="s">
        <v>208</v>
      </c>
      <c r="T13" s="185" t="s">
        <v>345</v>
      </c>
      <c r="U13" s="171"/>
      <c r="V13" s="171"/>
      <c r="W13" s="171"/>
      <c r="X13" t="s">
        <v>82</v>
      </c>
    </row>
    <row r="14" spans="1:23" ht="13.5" customHeight="1">
      <c r="A14" s="3" t="s">
        <v>260</v>
      </c>
      <c r="B14" s="3">
        <v>2</v>
      </c>
      <c r="C14" s="3">
        <v>8</v>
      </c>
      <c r="D14" s="3">
        <v>10</v>
      </c>
      <c r="E14" s="13">
        <v>9</v>
      </c>
      <c r="F14" s="13">
        <v>2115</v>
      </c>
      <c r="G14" s="174" t="s">
        <v>48</v>
      </c>
      <c r="H14" s="264"/>
      <c r="I14" s="239"/>
      <c r="J14" s="173"/>
      <c r="L14" s="267"/>
      <c r="N14" s="268" t="s">
        <v>428</v>
      </c>
      <c r="O14" s="41">
        <v>64.8</v>
      </c>
      <c r="P14" s="41">
        <v>43.3</v>
      </c>
      <c r="Q14" s="41">
        <v>54.1</v>
      </c>
      <c r="S14" s="187" t="s">
        <v>399</v>
      </c>
      <c r="T14" s="187" t="s">
        <v>400</v>
      </c>
      <c r="U14" s="187" t="s">
        <v>401</v>
      </c>
      <c r="V14" s="187" t="s">
        <v>414</v>
      </c>
      <c r="W14" s="187" t="s">
        <v>195</v>
      </c>
    </row>
    <row r="15" spans="1:23" ht="15" customHeight="1" thickBot="1">
      <c r="A15" s="3" t="s">
        <v>260</v>
      </c>
      <c r="B15" s="3">
        <v>9</v>
      </c>
      <c r="C15" s="3">
        <v>15</v>
      </c>
      <c r="D15" s="3">
        <v>11</v>
      </c>
      <c r="E15" s="13">
        <v>10</v>
      </c>
      <c r="F15" s="13">
        <v>2115</v>
      </c>
      <c r="G15" s="174" t="s">
        <v>3</v>
      </c>
      <c r="H15" s="264"/>
      <c r="I15" s="239"/>
      <c r="J15" s="173"/>
      <c r="L15" s="267"/>
      <c r="N15" s="269"/>
      <c r="O15" s="42"/>
      <c r="P15" s="42"/>
      <c r="Q15" s="42"/>
      <c r="S15" s="189" t="s">
        <v>402</v>
      </c>
      <c r="T15" s="189">
        <v>13</v>
      </c>
      <c r="U15" s="189">
        <v>19</v>
      </c>
      <c r="V15" s="189">
        <v>2</v>
      </c>
      <c r="W15" s="187">
        <v>2</v>
      </c>
    </row>
    <row r="16" spans="1:23" ht="15" customHeight="1" thickBot="1">
      <c r="A16" s="72" t="s">
        <v>404</v>
      </c>
      <c r="B16" s="72">
        <v>16</v>
      </c>
      <c r="C16" s="72">
        <v>22</v>
      </c>
      <c r="D16" s="72">
        <v>12</v>
      </c>
      <c r="E16" s="73">
        <v>11</v>
      </c>
      <c r="F16" s="73">
        <v>2015</v>
      </c>
      <c r="G16" s="205" t="s">
        <v>134</v>
      </c>
      <c r="H16" s="264"/>
      <c r="I16" s="239"/>
      <c r="J16" s="173"/>
      <c r="L16" s="32">
        <v>40252</v>
      </c>
      <c r="S16" s="189"/>
      <c r="T16" s="189"/>
      <c r="U16" s="189"/>
      <c r="V16" s="189"/>
      <c r="W16" s="189"/>
    </row>
    <row r="17" spans="1:23" ht="13.5" customHeight="1">
      <c r="A17" s="3" t="s">
        <v>404</v>
      </c>
      <c r="B17" s="3">
        <v>23</v>
      </c>
      <c r="C17" s="3">
        <v>29</v>
      </c>
      <c r="D17" s="3">
        <v>12</v>
      </c>
      <c r="E17" s="13">
        <v>1</v>
      </c>
      <c r="F17" s="13">
        <v>2015</v>
      </c>
      <c r="G17" t="s">
        <v>199</v>
      </c>
      <c r="H17" s="264"/>
      <c r="I17" s="239"/>
      <c r="J17" s="173"/>
      <c r="L17" s="34">
        <v>40259</v>
      </c>
      <c r="S17" s="189"/>
      <c r="T17" s="189"/>
      <c r="U17" s="189"/>
      <c r="V17" s="189"/>
      <c r="W17" s="189"/>
    </row>
    <row r="18" spans="1:23" ht="15" customHeight="1" thickBot="1">
      <c r="A18" s="3" t="s">
        <v>404</v>
      </c>
      <c r="B18" s="3">
        <v>30</v>
      </c>
      <c r="C18" s="3">
        <v>5</v>
      </c>
      <c r="D18" s="3">
        <v>13</v>
      </c>
      <c r="E18" s="13">
        <v>2</v>
      </c>
      <c r="F18" s="13">
        <v>2015</v>
      </c>
      <c r="G18" s="174" t="s">
        <v>18</v>
      </c>
      <c r="H18" s="265"/>
      <c r="I18" s="239"/>
      <c r="J18" s="173" t="s">
        <v>280</v>
      </c>
      <c r="L18" s="272" t="s">
        <v>421</v>
      </c>
      <c r="S18" s="189"/>
      <c r="T18" s="189"/>
      <c r="U18" s="189"/>
      <c r="V18" s="189"/>
      <c r="W18" s="189"/>
    </row>
    <row r="19" spans="1:23" ht="15" customHeight="1" thickBot="1">
      <c r="A19" s="5" t="s">
        <v>405</v>
      </c>
      <c r="B19" s="5">
        <v>6</v>
      </c>
      <c r="C19" s="5">
        <v>12</v>
      </c>
      <c r="D19" s="5">
        <v>14</v>
      </c>
      <c r="E19" s="14">
        <v>3</v>
      </c>
      <c r="F19" s="14">
        <v>2015</v>
      </c>
      <c r="G19" s="174" t="s">
        <v>24</v>
      </c>
      <c r="H19" s="273" t="s">
        <v>417</v>
      </c>
      <c r="I19" s="240"/>
      <c r="J19" s="173"/>
      <c r="K19" s="202" t="s">
        <v>304</v>
      </c>
      <c r="L19" s="272"/>
      <c r="N19" s="270" t="s">
        <v>429</v>
      </c>
      <c r="O19" s="43">
        <v>74.3</v>
      </c>
      <c r="P19" s="43">
        <v>51.8</v>
      </c>
      <c r="Q19" s="43">
        <v>63.1</v>
      </c>
      <c r="S19" s="112" t="s">
        <v>209</v>
      </c>
      <c r="T19" s="185" t="s">
        <v>345</v>
      </c>
      <c r="U19" s="171"/>
      <c r="V19" s="171"/>
      <c r="W19" s="171"/>
    </row>
    <row r="20" spans="1:23" ht="15" customHeight="1">
      <c r="A20" s="5" t="s">
        <v>405</v>
      </c>
      <c r="B20" s="5">
        <v>13</v>
      </c>
      <c r="C20" s="5">
        <v>19</v>
      </c>
      <c r="D20" s="5">
        <v>15</v>
      </c>
      <c r="E20" s="14">
        <v>4</v>
      </c>
      <c r="F20" s="14">
        <v>2015</v>
      </c>
      <c r="G20" s="174" t="s">
        <v>9</v>
      </c>
      <c r="H20" s="274"/>
      <c r="I20" s="240"/>
      <c r="J20" s="173"/>
      <c r="L20" s="272"/>
      <c r="N20" s="276"/>
      <c r="O20" s="141"/>
      <c r="P20" s="141"/>
      <c r="Q20" s="141"/>
      <c r="S20" s="187" t="s">
        <v>399</v>
      </c>
      <c r="T20" s="187" t="s">
        <v>400</v>
      </c>
      <c r="U20" s="187" t="s">
        <v>401</v>
      </c>
      <c r="V20" s="187" t="s">
        <v>414</v>
      </c>
      <c r="W20" s="187" t="s">
        <v>195</v>
      </c>
    </row>
    <row r="21" spans="1:23" ht="15.75" customHeight="1" thickBot="1">
      <c r="A21" s="5" t="s">
        <v>405</v>
      </c>
      <c r="B21" s="5">
        <v>20</v>
      </c>
      <c r="C21" s="5">
        <v>26</v>
      </c>
      <c r="D21" s="5">
        <v>16</v>
      </c>
      <c r="E21" s="14">
        <v>5</v>
      </c>
      <c r="F21" s="14">
        <v>2015</v>
      </c>
      <c r="G21" t="s">
        <v>14</v>
      </c>
      <c r="H21" s="274"/>
      <c r="I21" s="240"/>
      <c r="J21" s="173"/>
      <c r="L21" s="272"/>
      <c r="N21" s="271"/>
      <c r="O21" s="44"/>
      <c r="P21" s="44"/>
      <c r="Q21" s="44"/>
      <c r="S21" s="189" t="s">
        <v>402</v>
      </c>
      <c r="T21" s="189">
        <v>20</v>
      </c>
      <c r="U21" s="189">
        <v>26</v>
      </c>
      <c r="V21" s="189">
        <v>3</v>
      </c>
      <c r="W21" s="187">
        <v>3</v>
      </c>
    </row>
    <row r="22" spans="1:23" ht="15" customHeight="1">
      <c r="A22" s="5" t="s">
        <v>405</v>
      </c>
      <c r="B22" s="5">
        <v>27</v>
      </c>
      <c r="C22" s="5">
        <v>3</v>
      </c>
      <c r="D22" s="5">
        <v>17</v>
      </c>
      <c r="E22" s="14">
        <v>6</v>
      </c>
      <c r="F22" s="14">
        <v>2015</v>
      </c>
      <c r="G22" s="100" t="s">
        <v>66</v>
      </c>
      <c r="H22" s="274"/>
      <c r="I22" s="240"/>
      <c r="J22" s="173"/>
      <c r="L22" s="272"/>
      <c r="S22" s="189"/>
      <c r="T22" s="189"/>
      <c r="U22" s="189"/>
      <c r="V22" s="189"/>
      <c r="W22" s="189"/>
    </row>
    <row r="23" spans="1:23" ht="15.75" customHeight="1" thickBot="1">
      <c r="A23" s="230" t="s">
        <v>406</v>
      </c>
      <c r="B23" s="230">
        <v>4</v>
      </c>
      <c r="C23" s="230">
        <v>10</v>
      </c>
      <c r="D23" s="230">
        <v>18</v>
      </c>
      <c r="E23" s="231" t="s">
        <v>465</v>
      </c>
      <c r="F23" s="231">
        <v>2015</v>
      </c>
      <c r="G23" s="245" t="s">
        <v>61</v>
      </c>
      <c r="H23" s="274"/>
      <c r="I23" s="240"/>
      <c r="J23" s="238" t="s">
        <v>281</v>
      </c>
      <c r="K23" s="202" t="s">
        <v>304</v>
      </c>
      <c r="L23" s="33">
        <v>40298</v>
      </c>
      <c r="S23" s="189"/>
      <c r="T23" s="189"/>
      <c r="U23" s="189"/>
      <c r="V23" s="189"/>
      <c r="W23" s="189"/>
    </row>
    <row r="24" spans="1:23" ht="15" customHeight="1">
      <c r="A24" s="230" t="s">
        <v>406</v>
      </c>
      <c r="B24" s="230">
        <v>11</v>
      </c>
      <c r="C24" s="230">
        <v>17</v>
      </c>
      <c r="D24" s="230">
        <v>19</v>
      </c>
      <c r="E24" s="231">
        <v>7</v>
      </c>
      <c r="F24" s="231">
        <v>2015</v>
      </c>
      <c r="G24" s="166" t="s">
        <v>29</v>
      </c>
      <c r="H24" s="274"/>
      <c r="I24" s="240"/>
      <c r="K24" s="202" t="s">
        <v>304</v>
      </c>
      <c r="L24" s="35">
        <v>40299</v>
      </c>
      <c r="N24" s="268" t="s">
        <v>84</v>
      </c>
      <c r="O24" s="41">
        <v>80.9</v>
      </c>
      <c r="P24" s="41">
        <v>60.4</v>
      </c>
      <c r="Q24" s="41">
        <v>70.7</v>
      </c>
      <c r="S24" s="189"/>
      <c r="T24" s="189"/>
      <c r="U24" s="189"/>
      <c r="V24" s="189"/>
      <c r="W24" s="189"/>
    </row>
    <row r="25" spans="1:23" ht="15.75" customHeight="1" thickBot="1">
      <c r="A25" s="230" t="s">
        <v>406</v>
      </c>
      <c r="B25" s="230">
        <v>18</v>
      </c>
      <c r="C25" s="230">
        <v>24</v>
      </c>
      <c r="D25" s="230">
        <v>20</v>
      </c>
      <c r="E25" s="231">
        <v>8</v>
      </c>
      <c r="F25" s="231">
        <v>2015</v>
      </c>
      <c r="G25" s="166" t="s">
        <v>71</v>
      </c>
      <c r="H25" s="274"/>
      <c r="I25" s="240"/>
      <c r="J25" s="200" t="s">
        <v>279</v>
      </c>
      <c r="L25" s="277" t="s">
        <v>423</v>
      </c>
      <c r="N25" s="269"/>
      <c r="O25" s="42"/>
      <c r="P25" s="42"/>
      <c r="Q25" s="42"/>
      <c r="S25" s="112" t="s">
        <v>210</v>
      </c>
      <c r="T25" s="185" t="s">
        <v>345</v>
      </c>
      <c r="U25" s="171"/>
      <c r="V25" s="171"/>
      <c r="W25" s="171"/>
    </row>
    <row r="26" spans="1:23" ht="15" customHeight="1">
      <c r="A26" s="230" t="s">
        <v>406</v>
      </c>
      <c r="B26" s="230">
        <v>25</v>
      </c>
      <c r="C26" s="230">
        <v>31</v>
      </c>
      <c r="D26" s="230">
        <v>21</v>
      </c>
      <c r="E26" s="243">
        <v>9</v>
      </c>
      <c r="F26" s="231">
        <v>2015</v>
      </c>
      <c r="G26" s="174" t="s">
        <v>75</v>
      </c>
      <c r="H26" s="274"/>
      <c r="I26" s="240"/>
      <c r="J26" s="200" t="s">
        <v>278</v>
      </c>
      <c r="L26" s="277"/>
      <c r="S26" s="187" t="s">
        <v>399</v>
      </c>
      <c r="T26" s="187" t="s">
        <v>400</v>
      </c>
      <c r="U26" s="187" t="s">
        <v>401</v>
      </c>
      <c r="V26" s="187" t="s">
        <v>414</v>
      </c>
      <c r="W26" s="187" t="s">
        <v>195</v>
      </c>
    </row>
    <row r="27" spans="1:23" ht="15.75" customHeight="1" thickBot="1">
      <c r="A27" s="232" t="s">
        <v>407</v>
      </c>
      <c r="B27" s="232">
        <v>1</v>
      </c>
      <c r="C27" s="232">
        <v>7</v>
      </c>
      <c r="D27" s="232">
        <v>22</v>
      </c>
      <c r="E27" s="200">
        <v>10</v>
      </c>
      <c r="F27" s="200">
        <v>2015</v>
      </c>
      <c r="G27" s="174" t="s">
        <v>4</v>
      </c>
      <c r="H27" s="274"/>
      <c r="I27" s="240"/>
      <c r="J27" s="200" t="s">
        <v>197</v>
      </c>
      <c r="L27" s="36">
        <v>40333</v>
      </c>
      <c r="S27" s="189" t="s">
        <v>402</v>
      </c>
      <c r="T27" s="189">
        <v>27</v>
      </c>
      <c r="U27" s="189">
        <v>2</v>
      </c>
      <c r="V27" s="189">
        <v>4</v>
      </c>
      <c r="W27" s="187">
        <v>4</v>
      </c>
    </row>
    <row r="28" spans="1:23" ht="15" customHeight="1">
      <c r="A28" s="232" t="s">
        <v>407</v>
      </c>
      <c r="B28" s="232">
        <v>8</v>
      </c>
      <c r="C28" s="232">
        <v>14</v>
      </c>
      <c r="D28" s="232">
        <v>23</v>
      </c>
      <c r="E28" s="200">
        <v>11</v>
      </c>
      <c r="F28" s="200">
        <v>2015</v>
      </c>
      <c r="G28" s="174" t="s">
        <v>19</v>
      </c>
      <c r="H28" s="274"/>
      <c r="I28" s="240"/>
      <c r="L28" s="37">
        <v>40334</v>
      </c>
      <c r="N28" s="270" t="s">
        <v>430</v>
      </c>
      <c r="O28" s="43">
        <v>86.1</v>
      </c>
      <c r="P28" s="43">
        <v>67.1</v>
      </c>
      <c r="Q28" s="43">
        <v>76.6</v>
      </c>
      <c r="S28" s="193"/>
      <c r="T28" s="193"/>
      <c r="U28" s="193"/>
      <c r="V28" s="193"/>
      <c r="W28" s="193"/>
    </row>
    <row r="29" spans="1:23" ht="15.75" customHeight="1" thickBot="1">
      <c r="A29" s="232" t="s">
        <v>407</v>
      </c>
      <c r="B29" s="232">
        <v>15</v>
      </c>
      <c r="C29" s="232">
        <v>21</v>
      </c>
      <c r="D29" s="232">
        <v>24</v>
      </c>
      <c r="E29" s="200" t="s">
        <v>465</v>
      </c>
      <c r="F29" s="200">
        <v>2015</v>
      </c>
      <c r="G29" s="245" t="s">
        <v>62</v>
      </c>
      <c r="H29" s="274"/>
      <c r="I29" s="240"/>
      <c r="J29" s="236" t="s">
        <v>290</v>
      </c>
      <c r="L29" s="278" t="s">
        <v>422</v>
      </c>
      <c r="N29" s="271"/>
      <c r="O29" s="44"/>
      <c r="P29" s="44"/>
      <c r="Q29" s="44"/>
      <c r="S29" s="189"/>
      <c r="T29" s="189"/>
      <c r="U29" s="189"/>
      <c r="V29" s="189"/>
      <c r="W29" s="189"/>
    </row>
    <row r="30" spans="1:23" ht="15" customHeight="1">
      <c r="A30" s="232" t="s">
        <v>407</v>
      </c>
      <c r="B30" s="232">
        <v>22</v>
      </c>
      <c r="C30" s="232">
        <v>28</v>
      </c>
      <c r="D30" s="232">
        <v>25</v>
      </c>
      <c r="E30" s="200">
        <v>1</v>
      </c>
      <c r="F30" s="200">
        <v>2015</v>
      </c>
      <c r="G30" s="174" t="s">
        <v>200</v>
      </c>
      <c r="H30" s="274"/>
      <c r="I30" s="240"/>
      <c r="J30" s="173"/>
      <c r="L30" s="278"/>
      <c r="S30" s="189"/>
      <c r="T30" s="189"/>
      <c r="U30" s="189"/>
      <c r="V30" s="189"/>
      <c r="W30" s="189"/>
    </row>
    <row r="31" spans="1:23" ht="15" customHeight="1" thickBot="1">
      <c r="A31" s="232" t="s">
        <v>407</v>
      </c>
      <c r="B31" s="232">
        <v>29</v>
      </c>
      <c r="C31" s="232">
        <v>5</v>
      </c>
      <c r="D31" s="232">
        <v>26</v>
      </c>
      <c r="E31" s="200" t="s">
        <v>465</v>
      </c>
      <c r="F31" s="200">
        <v>2015</v>
      </c>
      <c r="G31" s="245" t="s">
        <v>61</v>
      </c>
      <c r="H31" s="275"/>
      <c r="I31" s="240"/>
      <c r="J31" s="229" t="s">
        <v>284</v>
      </c>
      <c r="L31" s="278"/>
      <c r="S31" s="112" t="s">
        <v>211</v>
      </c>
      <c r="T31" s="185" t="s">
        <v>345</v>
      </c>
      <c r="U31" s="171"/>
      <c r="V31" s="171"/>
      <c r="W31" s="171"/>
    </row>
    <row r="32" spans="1:23" ht="15.75" customHeight="1" thickBot="1">
      <c r="A32" s="196" t="s">
        <v>408</v>
      </c>
      <c r="B32" s="196">
        <v>6</v>
      </c>
      <c r="C32" s="196">
        <v>12</v>
      </c>
      <c r="D32" s="196">
        <v>27</v>
      </c>
      <c r="E32" s="197" t="s">
        <v>465</v>
      </c>
      <c r="F32" s="16">
        <v>2015</v>
      </c>
      <c r="G32" s="245" t="s">
        <v>62</v>
      </c>
      <c r="H32" s="279" t="s">
        <v>418</v>
      </c>
      <c r="I32" s="241"/>
      <c r="J32" s="244" t="s">
        <v>288</v>
      </c>
      <c r="L32" s="278"/>
      <c r="S32" s="187" t="s">
        <v>399</v>
      </c>
      <c r="T32" s="187" t="s">
        <v>400</v>
      </c>
      <c r="U32" s="187" t="s">
        <v>401</v>
      </c>
      <c r="V32" s="187" t="s">
        <v>414</v>
      </c>
      <c r="W32" s="187" t="s">
        <v>195</v>
      </c>
    </row>
    <row r="33" spans="1:23" ht="15" customHeight="1">
      <c r="A33" s="8" t="s">
        <v>408</v>
      </c>
      <c r="B33" s="8">
        <v>13</v>
      </c>
      <c r="C33" s="8">
        <v>19</v>
      </c>
      <c r="D33" s="8">
        <v>27</v>
      </c>
      <c r="E33" s="16">
        <v>2</v>
      </c>
      <c r="F33" s="16">
        <v>2015</v>
      </c>
      <c r="G33" s="174" t="s">
        <v>63</v>
      </c>
      <c r="H33" s="280"/>
      <c r="I33" s="241"/>
      <c r="J33" s="173"/>
      <c r="L33" s="278"/>
      <c r="N33" s="270" t="s">
        <v>431</v>
      </c>
      <c r="O33" s="257">
        <v>89.3</v>
      </c>
      <c r="P33" s="257">
        <v>71.3</v>
      </c>
      <c r="Q33" s="43">
        <v>80.3</v>
      </c>
      <c r="S33" s="189" t="s">
        <v>403</v>
      </c>
      <c r="T33" s="189">
        <v>3</v>
      </c>
      <c r="U33" s="189">
        <v>9</v>
      </c>
      <c r="V33" s="189">
        <v>5</v>
      </c>
      <c r="W33" s="187">
        <v>5</v>
      </c>
    </row>
    <row r="34" spans="1:23" ht="15.75" customHeight="1" thickBot="1">
      <c r="A34" s="8" t="s">
        <v>408</v>
      </c>
      <c r="B34" s="8">
        <v>20</v>
      </c>
      <c r="C34" s="8">
        <v>26</v>
      </c>
      <c r="D34" s="8">
        <v>29</v>
      </c>
      <c r="E34" s="16" t="s">
        <v>465</v>
      </c>
      <c r="F34" s="16">
        <v>2015</v>
      </c>
      <c r="G34" s="245" t="s">
        <v>61</v>
      </c>
      <c r="H34" s="280"/>
      <c r="I34" s="241"/>
      <c r="J34" s="229" t="s">
        <v>285</v>
      </c>
      <c r="K34" s="202" t="s">
        <v>304</v>
      </c>
      <c r="L34" s="278"/>
      <c r="N34" s="271"/>
      <c r="O34" s="258"/>
      <c r="P34" s="258"/>
      <c r="Q34" s="44"/>
      <c r="S34" s="193"/>
      <c r="T34" s="193"/>
      <c r="U34" s="193"/>
      <c r="V34" s="193"/>
      <c r="W34" s="193"/>
    </row>
    <row r="35" spans="1:23" ht="15" customHeight="1">
      <c r="A35" s="8" t="s">
        <v>408</v>
      </c>
      <c r="B35" s="8">
        <v>27</v>
      </c>
      <c r="C35" s="8">
        <v>2</v>
      </c>
      <c r="D35" s="8">
        <v>30</v>
      </c>
      <c r="E35" s="16" t="s">
        <v>465</v>
      </c>
      <c r="F35" s="16">
        <v>2015</v>
      </c>
      <c r="G35" s="245" t="s">
        <v>62</v>
      </c>
      <c r="H35" s="280"/>
      <c r="I35" s="241"/>
      <c r="J35" s="236" t="s">
        <v>289</v>
      </c>
      <c r="L35" s="278"/>
      <c r="S35" s="193"/>
      <c r="T35" s="193"/>
      <c r="U35" s="193"/>
      <c r="V35" s="193"/>
      <c r="W35" s="193"/>
    </row>
    <row r="36" spans="1:23" ht="15.75" customHeight="1" thickBot="1">
      <c r="A36" s="233" t="s">
        <v>409</v>
      </c>
      <c r="B36" s="233">
        <v>3</v>
      </c>
      <c r="C36" s="233">
        <v>9</v>
      </c>
      <c r="D36" s="233">
        <v>31</v>
      </c>
      <c r="E36" s="234">
        <v>3</v>
      </c>
      <c r="F36" s="17">
        <v>2015</v>
      </c>
      <c r="G36" s="174" t="s">
        <v>25</v>
      </c>
      <c r="H36" s="280"/>
      <c r="I36" s="241"/>
      <c r="J36" s="173"/>
      <c r="L36" s="278"/>
      <c r="S36" s="189"/>
      <c r="T36" s="189"/>
      <c r="U36" s="189"/>
      <c r="V36" s="189"/>
      <c r="W36" s="189"/>
    </row>
    <row r="37" spans="1:23" ht="15" customHeight="1" thickBot="1">
      <c r="A37" s="6" t="s">
        <v>409</v>
      </c>
      <c r="B37" s="6">
        <v>10</v>
      </c>
      <c r="C37" s="6">
        <v>16</v>
      </c>
      <c r="D37" s="6">
        <v>32</v>
      </c>
      <c r="E37" s="17" t="s">
        <v>465</v>
      </c>
      <c r="F37" s="17">
        <v>2015</v>
      </c>
      <c r="G37" s="245" t="s">
        <v>62</v>
      </c>
      <c r="H37" s="280"/>
      <c r="I37" s="241"/>
      <c r="J37" s="236" t="s">
        <v>283</v>
      </c>
      <c r="L37" s="278"/>
      <c r="N37" s="268" t="s">
        <v>432</v>
      </c>
      <c r="O37" s="259">
        <v>88.6</v>
      </c>
      <c r="P37" s="259">
        <v>70.8</v>
      </c>
      <c r="Q37" s="41">
        <v>79.7</v>
      </c>
      <c r="S37" s="112" t="s">
        <v>212</v>
      </c>
      <c r="T37" s="186" t="s">
        <v>46</v>
      </c>
      <c r="U37" s="171"/>
      <c r="V37" s="171"/>
      <c r="W37" s="171"/>
    </row>
    <row r="38" spans="1:23" ht="15.75" customHeight="1" thickBot="1">
      <c r="A38" s="6" t="s">
        <v>409</v>
      </c>
      <c r="B38" s="6">
        <v>17</v>
      </c>
      <c r="C38" s="6">
        <v>23</v>
      </c>
      <c r="D38" s="6">
        <v>33</v>
      </c>
      <c r="E38" s="17">
        <v>4</v>
      </c>
      <c r="F38" s="17">
        <v>2015</v>
      </c>
      <c r="G38" s="174" t="s">
        <v>10</v>
      </c>
      <c r="H38" s="280"/>
      <c r="I38" s="241"/>
      <c r="J38" s="200" t="s">
        <v>282</v>
      </c>
      <c r="L38" s="278"/>
      <c r="N38" s="269"/>
      <c r="O38" s="282"/>
      <c r="P38" s="282"/>
      <c r="Q38" s="42"/>
      <c r="S38" s="187" t="s">
        <v>399</v>
      </c>
      <c r="T38" s="187" t="s">
        <v>400</v>
      </c>
      <c r="U38" s="187" t="s">
        <v>401</v>
      </c>
      <c r="V38" s="187" t="s">
        <v>414</v>
      </c>
      <c r="W38" s="187" t="s">
        <v>195</v>
      </c>
    </row>
    <row r="39" spans="1:23" ht="15.75" customHeight="1" thickBot="1">
      <c r="A39" s="6" t="s">
        <v>409</v>
      </c>
      <c r="B39" s="6">
        <v>24</v>
      </c>
      <c r="C39" s="6">
        <v>30</v>
      </c>
      <c r="D39" s="6">
        <v>34</v>
      </c>
      <c r="E39" s="17">
        <v>5</v>
      </c>
      <c r="F39" s="17">
        <v>2015</v>
      </c>
      <c r="G39" t="s">
        <v>15</v>
      </c>
      <c r="H39" s="280"/>
      <c r="I39" s="241"/>
      <c r="J39" s="173"/>
      <c r="L39" s="38">
        <v>40411</v>
      </c>
      <c r="S39" s="189" t="s">
        <v>403</v>
      </c>
      <c r="T39" s="189">
        <v>10</v>
      </c>
      <c r="U39" s="189">
        <v>16</v>
      </c>
      <c r="V39" s="189">
        <v>6</v>
      </c>
      <c r="W39" s="187">
        <v>6</v>
      </c>
    </row>
    <row r="40" spans="1:23" ht="15" customHeight="1">
      <c r="A40" s="6" t="s">
        <v>409</v>
      </c>
      <c r="B40" s="6">
        <v>31</v>
      </c>
      <c r="C40" s="6">
        <v>6</v>
      </c>
      <c r="D40" s="6">
        <v>35</v>
      </c>
      <c r="E40" s="17" t="s">
        <v>465</v>
      </c>
      <c r="F40" s="17">
        <v>2015</v>
      </c>
      <c r="G40" s="245" t="s">
        <v>61</v>
      </c>
      <c r="H40" s="280"/>
      <c r="I40" s="241"/>
      <c r="J40" s="229" t="s">
        <v>286</v>
      </c>
      <c r="L40" s="35">
        <v>40412</v>
      </c>
      <c r="S40" s="193"/>
      <c r="T40" s="193"/>
      <c r="U40" s="193"/>
      <c r="V40" s="193"/>
      <c r="W40" s="193"/>
    </row>
    <row r="41" spans="1:23" ht="15.75" customHeight="1" thickBot="1">
      <c r="A41" s="175" t="s">
        <v>410</v>
      </c>
      <c r="B41" s="175">
        <v>7</v>
      </c>
      <c r="C41" s="175">
        <v>13</v>
      </c>
      <c r="D41" s="175">
        <v>36</v>
      </c>
      <c r="E41" s="176">
        <v>6</v>
      </c>
      <c r="F41" s="176">
        <v>2015</v>
      </c>
      <c r="G41" s="166" t="s">
        <v>67</v>
      </c>
      <c r="H41" s="280"/>
      <c r="I41" s="241"/>
      <c r="J41" s="200" t="s">
        <v>287</v>
      </c>
      <c r="K41" s="202" t="s">
        <v>304</v>
      </c>
      <c r="L41" s="277" t="s">
        <v>423</v>
      </c>
      <c r="S41" s="193"/>
      <c r="T41" s="193"/>
      <c r="U41" s="193"/>
      <c r="V41" s="193"/>
      <c r="W41" s="193"/>
    </row>
    <row r="42" spans="1:23" ht="15" customHeight="1">
      <c r="A42" s="175" t="s">
        <v>410</v>
      </c>
      <c r="B42" s="175">
        <v>14</v>
      </c>
      <c r="C42" s="175">
        <v>20</v>
      </c>
      <c r="D42" s="175">
        <v>37</v>
      </c>
      <c r="E42" s="176">
        <v>7</v>
      </c>
      <c r="F42" s="176">
        <v>2015</v>
      </c>
      <c r="G42" s="166" t="s">
        <v>30</v>
      </c>
      <c r="H42" s="280"/>
      <c r="I42" s="241"/>
      <c r="J42" s="173"/>
      <c r="L42" s="277"/>
      <c r="N42" s="270" t="s">
        <v>85</v>
      </c>
      <c r="O42" s="257">
        <v>83.9</v>
      </c>
      <c r="P42" s="257">
        <v>65.7</v>
      </c>
      <c r="Q42" s="43">
        <v>74.8</v>
      </c>
      <c r="S42" s="193"/>
      <c r="T42" s="193"/>
      <c r="U42" s="193"/>
      <c r="V42" s="193"/>
      <c r="W42" s="193"/>
    </row>
    <row r="43" spans="1:23" ht="15.75" customHeight="1" thickBot="1">
      <c r="A43" s="175" t="s">
        <v>410</v>
      </c>
      <c r="B43" s="175">
        <v>21</v>
      </c>
      <c r="C43" s="175">
        <v>27</v>
      </c>
      <c r="D43" s="175">
        <v>38</v>
      </c>
      <c r="E43" s="176">
        <v>8</v>
      </c>
      <c r="F43" s="176">
        <v>2015</v>
      </c>
      <c r="G43" s="166" t="s">
        <v>72</v>
      </c>
      <c r="H43" s="280"/>
      <c r="I43" s="241"/>
      <c r="J43" s="173"/>
      <c r="K43" s="202" t="s">
        <v>304</v>
      </c>
      <c r="L43" s="277"/>
      <c r="N43" s="271"/>
      <c r="O43" s="258"/>
      <c r="P43" s="258"/>
      <c r="Q43" s="44"/>
      <c r="S43" s="112" t="s">
        <v>213</v>
      </c>
      <c r="T43" s="186" t="s">
        <v>46</v>
      </c>
      <c r="U43" s="171"/>
      <c r="V43" s="171"/>
      <c r="W43" s="171"/>
    </row>
    <row r="44" spans="1:23" ht="15" customHeight="1" thickBot="1">
      <c r="A44" s="175" t="s">
        <v>410</v>
      </c>
      <c r="B44" s="175">
        <v>28</v>
      </c>
      <c r="C44" s="175">
        <v>4</v>
      </c>
      <c r="D44" s="175">
        <v>39</v>
      </c>
      <c r="E44" s="176">
        <v>9</v>
      </c>
      <c r="F44" s="176">
        <v>2015</v>
      </c>
      <c r="G44" s="174" t="s">
        <v>0</v>
      </c>
      <c r="H44" s="281"/>
      <c r="I44" s="241"/>
      <c r="J44" s="173"/>
      <c r="L44" s="277"/>
      <c r="S44" s="187" t="s">
        <v>399</v>
      </c>
      <c r="T44" s="187" t="s">
        <v>400</v>
      </c>
      <c r="U44" s="187" t="s">
        <v>401</v>
      </c>
      <c r="V44" s="187" t="s">
        <v>414</v>
      </c>
      <c r="W44" s="187" t="s">
        <v>195</v>
      </c>
    </row>
    <row r="45" spans="1:23" ht="15.75" customHeight="1" thickBot="1">
      <c r="A45" s="235" t="s">
        <v>411</v>
      </c>
      <c r="B45" s="235">
        <v>5</v>
      </c>
      <c r="C45" s="235">
        <v>11</v>
      </c>
      <c r="D45" s="235">
        <v>40</v>
      </c>
      <c r="E45" s="236">
        <v>10</v>
      </c>
      <c r="F45" s="236">
        <v>2015</v>
      </c>
      <c r="G45" s="174" t="s">
        <v>5</v>
      </c>
      <c r="H45" s="283" t="s">
        <v>419</v>
      </c>
      <c r="I45" s="242"/>
      <c r="J45" s="173"/>
      <c r="L45" s="36">
        <v>40451</v>
      </c>
      <c r="S45" s="189" t="s">
        <v>403</v>
      </c>
      <c r="T45" s="189">
        <v>17</v>
      </c>
      <c r="U45" s="189">
        <v>23</v>
      </c>
      <c r="V45" s="189">
        <v>7</v>
      </c>
      <c r="W45" s="187">
        <v>7</v>
      </c>
    </row>
    <row r="46" spans="1:23" ht="15" customHeight="1">
      <c r="A46" s="235" t="s">
        <v>411</v>
      </c>
      <c r="B46" s="235">
        <v>12</v>
      </c>
      <c r="C46" s="235">
        <v>18</v>
      </c>
      <c r="D46" s="235">
        <v>41</v>
      </c>
      <c r="E46" s="236">
        <v>11</v>
      </c>
      <c r="F46" s="236">
        <v>2015</v>
      </c>
      <c r="G46" s="174" t="s">
        <v>20</v>
      </c>
      <c r="H46" s="284"/>
      <c r="I46" s="242"/>
      <c r="J46" s="173"/>
      <c r="L46" s="34">
        <v>40452</v>
      </c>
      <c r="N46" s="268" t="s">
        <v>83</v>
      </c>
      <c r="O46" s="259">
        <v>75.2</v>
      </c>
      <c r="P46" s="259">
        <v>53.7</v>
      </c>
      <c r="Q46" s="41">
        <v>64.5</v>
      </c>
      <c r="S46" s="189"/>
      <c r="T46" s="189"/>
      <c r="U46" s="189"/>
      <c r="V46" s="189"/>
      <c r="W46" s="187"/>
    </row>
    <row r="47" spans="1:23" ht="15.75" customHeight="1" thickBot="1">
      <c r="A47" s="235" t="s">
        <v>411</v>
      </c>
      <c r="B47" s="235">
        <v>19</v>
      </c>
      <c r="C47" s="235">
        <v>25</v>
      </c>
      <c r="D47" s="235">
        <v>42</v>
      </c>
      <c r="E47" s="236">
        <v>1</v>
      </c>
      <c r="F47" s="236">
        <v>2015</v>
      </c>
      <c r="G47" s="174" t="s">
        <v>201</v>
      </c>
      <c r="H47" s="284"/>
      <c r="I47" s="242"/>
      <c r="J47" s="173"/>
      <c r="L47" s="272" t="s">
        <v>421</v>
      </c>
      <c r="N47" s="269"/>
      <c r="O47" s="282"/>
      <c r="P47" s="282"/>
      <c r="Q47" s="42"/>
      <c r="S47" s="193"/>
      <c r="T47" s="193"/>
      <c r="U47" s="193"/>
      <c r="V47" s="193"/>
      <c r="W47" s="193"/>
    </row>
    <row r="48" spans="1:23" ht="15" customHeight="1">
      <c r="A48" s="235" t="s">
        <v>411</v>
      </c>
      <c r="B48" s="235">
        <v>26</v>
      </c>
      <c r="C48" s="235">
        <v>1</v>
      </c>
      <c r="D48" s="235">
        <v>43</v>
      </c>
      <c r="E48" s="236">
        <v>2</v>
      </c>
      <c r="F48" s="236">
        <v>2015</v>
      </c>
      <c r="G48" s="174" t="s">
        <v>64</v>
      </c>
      <c r="H48" s="284"/>
      <c r="I48" s="242"/>
      <c r="J48" s="173"/>
      <c r="L48" s="272"/>
      <c r="S48" s="193"/>
      <c r="T48" s="193"/>
      <c r="U48" s="193"/>
      <c r="V48" s="193"/>
      <c r="W48" s="193"/>
    </row>
    <row r="49" spans="1:23" ht="15.75" customHeight="1" thickBot="1">
      <c r="A49" s="7" t="s">
        <v>412</v>
      </c>
      <c r="B49" s="7">
        <v>2</v>
      </c>
      <c r="C49" s="7">
        <v>8</v>
      </c>
      <c r="D49" s="7">
        <v>44</v>
      </c>
      <c r="E49" s="19">
        <v>3</v>
      </c>
      <c r="F49" s="19">
        <v>2015</v>
      </c>
      <c r="G49" s="174" t="s">
        <v>26</v>
      </c>
      <c r="H49" s="284"/>
      <c r="I49" s="242"/>
      <c r="J49" s="173"/>
      <c r="K49" s="202" t="s">
        <v>304</v>
      </c>
      <c r="L49" s="272"/>
      <c r="S49" s="112" t="s">
        <v>214</v>
      </c>
      <c r="T49" s="185" t="s">
        <v>345</v>
      </c>
      <c r="U49" s="171"/>
      <c r="V49" s="171"/>
      <c r="W49" s="171"/>
    </row>
    <row r="50" spans="1:23" ht="15" customHeight="1">
      <c r="A50" s="7" t="s">
        <v>412</v>
      </c>
      <c r="B50" s="7">
        <v>9</v>
      </c>
      <c r="C50" s="7">
        <v>15</v>
      </c>
      <c r="D50" s="7">
        <v>45</v>
      </c>
      <c r="E50" s="19">
        <v>4</v>
      </c>
      <c r="F50" s="19">
        <v>2015</v>
      </c>
      <c r="G50" s="174" t="s">
        <v>11</v>
      </c>
      <c r="H50" s="284"/>
      <c r="I50" s="242"/>
      <c r="J50" s="173"/>
      <c r="L50" s="272"/>
      <c r="N50" s="270" t="s">
        <v>155</v>
      </c>
      <c r="O50" s="257">
        <v>66.8</v>
      </c>
      <c r="P50" s="257">
        <v>43.9</v>
      </c>
      <c r="Q50" s="43">
        <v>55.4</v>
      </c>
      <c r="S50" s="187" t="s">
        <v>399</v>
      </c>
      <c r="T50" s="187" t="s">
        <v>400</v>
      </c>
      <c r="U50" s="187" t="s">
        <v>401</v>
      </c>
      <c r="V50" s="187" t="s">
        <v>414</v>
      </c>
      <c r="W50" s="187" t="s">
        <v>195</v>
      </c>
    </row>
    <row r="51" spans="1:23" ht="15.75" customHeight="1" thickBot="1">
      <c r="A51" s="7" t="s">
        <v>412</v>
      </c>
      <c r="B51" s="7">
        <v>16</v>
      </c>
      <c r="C51" s="7">
        <v>22</v>
      </c>
      <c r="D51" s="7">
        <v>46</v>
      </c>
      <c r="E51" s="19">
        <v>5</v>
      </c>
      <c r="F51" s="19">
        <v>2015</v>
      </c>
      <c r="G51" t="s">
        <v>16</v>
      </c>
      <c r="H51" s="284"/>
      <c r="I51" s="242"/>
      <c r="J51" s="173"/>
      <c r="L51" s="272"/>
      <c r="N51" s="271"/>
      <c r="O51" s="258"/>
      <c r="P51" s="258"/>
      <c r="Q51" s="44"/>
      <c r="S51" s="189" t="s">
        <v>403</v>
      </c>
      <c r="T51" s="189">
        <v>24</v>
      </c>
      <c r="U51" s="189">
        <v>2</v>
      </c>
      <c r="V51" s="189">
        <v>8</v>
      </c>
      <c r="W51" s="187">
        <v>8</v>
      </c>
    </row>
    <row r="52" spans="1:23" ht="15" customHeight="1">
      <c r="A52" s="7" t="s">
        <v>412</v>
      </c>
      <c r="B52" s="7">
        <v>23</v>
      </c>
      <c r="C52" s="7">
        <v>29</v>
      </c>
      <c r="D52" s="7">
        <v>47</v>
      </c>
      <c r="E52" s="19">
        <v>6</v>
      </c>
      <c r="F52" s="19">
        <v>2015</v>
      </c>
      <c r="G52" s="100" t="s">
        <v>68</v>
      </c>
      <c r="H52" s="284"/>
      <c r="I52" s="242"/>
      <c r="J52" s="173"/>
      <c r="L52" s="272"/>
      <c r="S52" s="193"/>
      <c r="T52" s="193"/>
      <c r="U52" s="193"/>
      <c r="V52" s="193"/>
      <c r="W52" s="193"/>
    </row>
    <row r="53" spans="1:23" ht="15" customHeight="1">
      <c r="A53" s="7" t="s">
        <v>412</v>
      </c>
      <c r="B53" s="7">
        <v>30</v>
      </c>
      <c r="C53" s="7">
        <v>6</v>
      </c>
      <c r="D53" s="7">
        <v>48</v>
      </c>
      <c r="E53" s="19">
        <v>7</v>
      </c>
      <c r="F53" s="19">
        <v>2015</v>
      </c>
      <c r="G53" s="166" t="s">
        <v>31</v>
      </c>
      <c r="H53" s="284"/>
      <c r="I53" s="242"/>
      <c r="J53" s="173"/>
      <c r="K53" s="202" t="s">
        <v>304</v>
      </c>
      <c r="L53" s="272"/>
      <c r="S53" s="189"/>
      <c r="T53" s="189"/>
      <c r="U53" s="189"/>
      <c r="V53" s="189"/>
      <c r="W53" s="187"/>
    </row>
    <row r="54" spans="1:23" ht="15.75" customHeight="1" thickBot="1">
      <c r="A54" s="177" t="s">
        <v>413</v>
      </c>
      <c r="B54" s="177">
        <v>7</v>
      </c>
      <c r="C54" s="177">
        <v>13</v>
      </c>
      <c r="D54" s="177">
        <v>49</v>
      </c>
      <c r="E54" s="178">
        <v>8</v>
      </c>
      <c r="F54" s="178">
        <v>2015</v>
      </c>
      <c r="G54" s="166" t="s">
        <v>73</v>
      </c>
      <c r="H54" s="284"/>
      <c r="I54" s="242"/>
      <c r="J54" s="173"/>
      <c r="K54" s="202" t="s">
        <v>304</v>
      </c>
      <c r="L54" s="33">
        <v>40512</v>
      </c>
      <c r="S54" s="193"/>
      <c r="T54" s="193"/>
      <c r="U54" s="193"/>
      <c r="V54" s="193"/>
      <c r="W54" s="193"/>
    </row>
    <row r="55" spans="1:23" ht="15" customHeight="1" thickBot="1">
      <c r="A55" s="177" t="s">
        <v>413</v>
      </c>
      <c r="B55" s="177">
        <v>14</v>
      </c>
      <c r="C55" s="177">
        <v>20</v>
      </c>
      <c r="D55" s="177">
        <v>50</v>
      </c>
      <c r="E55" s="178">
        <v>9</v>
      </c>
      <c r="F55" s="178">
        <v>2015</v>
      </c>
      <c r="G55" s="174" t="s">
        <v>1</v>
      </c>
      <c r="H55" s="284"/>
      <c r="I55" s="242"/>
      <c r="J55" s="173"/>
      <c r="L55" s="39">
        <v>40513</v>
      </c>
      <c r="N55" s="268" t="s">
        <v>156</v>
      </c>
      <c r="O55" s="259">
        <v>59.1</v>
      </c>
      <c r="P55" s="259">
        <v>37.2</v>
      </c>
      <c r="Q55" s="41">
        <v>48.2</v>
      </c>
      <c r="S55" s="112" t="s">
        <v>215</v>
      </c>
      <c r="T55" s="185" t="s">
        <v>345</v>
      </c>
      <c r="U55" s="171"/>
      <c r="V55" s="171"/>
      <c r="W55" s="171"/>
    </row>
    <row r="56" spans="1:23" ht="15.75" customHeight="1" thickBot="1">
      <c r="A56" s="177" t="s">
        <v>413</v>
      </c>
      <c r="B56" s="177">
        <v>21</v>
      </c>
      <c r="C56" s="177">
        <v>27</v>
      </c>
      <c r="D56" s="177">
        <v>51</v>
      </c>
      <c r="E56" s="178">
        <v>10</v>
      </c>
      <c r="F56" s="178">
        <v>2015</v>
      </c>
      <c r="G56" s="174" t="s">
        <v>6</v>
      </c>
      <c r="H56" s="284"/>
      <c r="I56" s="242"/>
      <c r="J56" s="173"/>
      <c r="L56" s="267" t="s">
        <v>420</v>
      </c>
      <c r="N56" s="269"/>
      <c r="O56" s="282"/>
      <c r="P56" s="282"/>
      <c r="Q56" s="42"/>
      <c r="S56" s="187" t="s">
        <v>399</v>
      </c>
      <c r="T56" s="187" t="s">
        <v>400</v>
      </c>
      <c r="U56" s="187" t="s">
        <v>401</v>
      </c>
      <c r="V56" s="187" t="s">
        <v>414</v>
      </c>
      <c r="W56" s="187" t="s">
        <v>195</v>
      </c>
    </row>
    <row r="57" spans="1:23" ht="15" customHeight="1">
      <c r="A57" s="177" t="s">
        <v>413</v>
      </c>
      <c r="B57" s="177">
        <v>28</v>
      </c>
      <c r="C57" s="237">
        <v>3</v>
      </c>
      <c r="D57" s="177">
        <v>52</v>
      </c>
      <c r="E57" s="178">
        <v>11</v>
      </c>
      <c r="F57" s="178">
        <v>2015</v>
      </c>
      <c r="G57" s="174" t="s">
        <v>21</v>
      </c>
      <c r="H57" s="284"/>
      <c r="I57" s="242"/>
      <c r="J57" s="173"/>
      <c r="L57" s="267"/>
      <c r="S57" s="189" t="s">
        <v>404</v>
      </c>
      <c r="T57" s="189">
        <v>3</v>
      </c>
      <c r="U57" s="189">
        <v>9</v>
      </c>
      <c r="V57" s="189">
        <v>8</v>
      </c>
      <c r="W57" s="187">
        <v>9</v>
      </c>
    </row>
    <row r="58" spans="1:23" ht="13.5">
      <c r="A58" s="166" t="s">
        <v>259</v>
      </c>
      <c r="B58" s="166">
        <v>4</v>
      </c>
      <c r="C58" s="166">
        <v>10</v>
      </c>
      <c r="D58" s="166">
        <v>1</v>
      </c>
      <c r="E58" s="168">
        <v>1</v>
      </c>
      <c r="F58" s="173">
        <v>2016</v>
      </c>
      <c r="G58" s="174" t="s">
        <v>35</v>
      </c>
      <c r="H58" s="177"/>
      <c r="I58" s="177"/>
      <c r="J58" s="173"/>
      <c r="S58" s="189"/>
      <c r="T58" s="189"/>
      <c r="U58" s="189"/>
      <c r="V58" s="189"/>
      <c r="W58" s="189"/>
    </row>
    <row r="59" spans="1:23" ht="13.5">
      <c r="A59" s="100" t="s">
        <v>259</v>
      </c>
      <c r="B59" s="100">
        <v>11</v>
      </c>
      <c r="C59" s="100">
        <v>17</v>
      </c>
      <c r="D59" s="100">
        <v>2</v>
      </c>
      <c r="E59" s="173">
        <v>2</v>
      </c>
      <c r="F59" s="173">
        <v>2016</v>
      </c>
      <c r="G59" s="166" t="s">
        <v>65</v>
      </c>
      <c r="H59" s="100"/>
      <c r="I59" s="100"/>
      <c r="J59" s="173"/>
      <c r="S59" s="189"/>
      <c r="T59" s="189"/>
      <c r="U59" s="189"/>
      <c r="V59" s="189"/>
      <c r="W59" s="189"/>
    </row>
    <row r="60" spans="1:23" ht="13.5">
      <c r="A60" s="100" t="s">
        <v>259</v>
      </c>
      <c r="B60" s="100">
        <v>18</v>
      </c>
      <c r="C60" s="100">
        <v>24</v>
      </c>
      <c r="D60" s="100">
        <v>3</v>
      </c>
      <c r="E60" s="173">
        <v>3</v>
      </c>
      <c r="F60" s="173">
        <v>2016</v>
      </c>
      <c r="G60" s="174" t="s">
        <v>27</v>
      </c>
      <c r="H60" s="100"/>
      <c r="I60" s="100"/>
      <c r="J60" s="173"/>
      <c r="S60" s="189"/>
      <c r="T60" s="189"/>
      <c r="U60" s="189"/>
      <c r="V60" s="189"/>
      <c r="W60" s="187"/>
    </row>
    <row r="61" spans="1:23" ht="15" thickBot="1">
      <c r="A61" s="100" t="s">
        <v>259</v>
      </c>
      <c r="B61" s="100">
        <v>25</v>
      </c>
      <c r="C61" s="100">
        <v>31</v>
      </c>
      <c r="D61" s="100">
        <v>4</v>
      </c>
      <c r="E61" s="173">
        <v>4</v>
      </c>
      <c r="F61" s="173">
        <v>2016</v>
      </c>
      <c r="G61" s="174" t="s">
        <v>12</v>
      </c>
      <c r="H61" s="100"/>
      <c r="I61" s="100"/>
      <c r="J61" s="173"/>
      <c r="S61" s="112" t="s">
        <v>216</v>
      </c>
      <c r="T61" s="185" t="s">
        <v>345</v>
      </c>
      <c r="U61" s="171"/>
      <c r="V61" s="171"/>
      <c r="W61" s="171"/>
    </row>
    <row r="62" spans="1:23" ht="13.5">
      <c r="A62" s="100" t="s">
        <v>157</v>
      </c>
      <c r="B62" s="100">
        <v>1</v>
      </c>
      <c r="C62" s="100">
        <v>7</v>
      </c>
      <c r="D62" s="100">
        <v>5</v>
      </c>
      <c r="E62" s="173">
        <v>5</v>
      </c>
      <c r="F62" s="173">
        <v>2016</v>
      </c>
      <c r="G62" t="s">
        <v>17</v>
      </c>
      <c r="H62" s="100"/>
      <c r="I62" s="100"/>
      <c r="J62" s="173"/>
      <c r="S62" s="187" t="s">
        <v>399</v>
      </c>
      <c r="T62" s="187" t="s">
        <v>400</v>
      </c>
      <c r="U62" s="187" t="s">
        <v>401</v>
      </c>
      <c r="V62" s="187" t="s">
        <v>414</v>
      </c>
      <c r="W62" s="187" t="s">
        <v>195</v>
      </c>
    </row>
    <row r="63" spans="1:23" ht="13.5">
      <c r="A63" s="100" t="s">
        <v>157</v>
      </c>
      <c r="B63" s="100">
        <v>8</v>
      </c>
      <c r="C63" s="100">
        <v>14</v>
      </c>
      <c r="D63" s="100">
        <v>6</v>
      </c>
      <c r="E63" s="173">
        <v>6</v>
      </c>
      <c r="F63" s="173">
        <v>2016</v>
      </c>
      <c r="G63" s="100" t="s">
        <v>69</v>
      </c>
      <c r="H63" s="100"/>
      <c r="I63" s="100"/>
      <c r="J63" s="173"/>
      <c r="S63" s="189" t="s">
        <v>404</v>
      </c>
      <c r="T63" s="189">
        <v>10</v>
      </c>
      <c r="U63" s="189">
        <v>16</v>
      </c>
      <c r="V63" s="189">
        <v>9</v>
      </c>
      <c r="W63" s="187">
        <v>10</v>
      </c>
    </row>
    <row r="64" spans="1:23" ht="13.5">
      <c r="A64" s="100" t="s">
        <v>157</v>
      </c>
      <c r="B64" s="100">
        <v>15</v>
      </c>
      <c r="C64" s="100">
        <v>21</v>
      </c>
      <c r="D64" s="100">
        <v>7</v>
      </c>
      <c r="E64" s="173">
        <v>7</v>
      </c>
      <c r="F64" s="173">
        <v>2016</v>
      </c>
      <c r="G64" s="166" t="s">
        <v>32</v>
      </c>
      <c r="H64" s="100"/>
      <c r="I64" s="100"/>
      <c r="J64" s="173"/>
      <c r="S64" s="189"/>
      <c r="T64" s="189"/>
      <c r="U64" s="189"/>
      <c r="V64" s="189"/>
      <c r="W64" s="187"/>
    </row>
    <row r="65" spans="1:23" ht="13.5">
      <c r="A65" s="100" t="s">
        <v>157</v>
      </c>
      <c r="B65" s="100">
        <v>22</v>
      </c>
      <c r="C65" s="100">
        <v>28</v>
      </c>
      <c r="D65" s="100">
        <v>8</v>
      </c>
      <c r="E65" s="173">
        <v>8</v>
      </c>
      <c r="F65" s="173">
        <v>2016</v>
      </c>
      <c r="G65" s="166" t="s">
        <v>74</v>
      </c>
      <c r="H65" s="100"/>
      <c r="I65" s="100"/>
      <c r="J65" s="173"/>
      <c r="S65" s="189"/>
      <c r="T65" s="189"/>
      <c r="U65" s="189"/>
      <c r="V65" s="189"/>
      <c r="W65" s="187"/>
    </row>
    <row r="66" spans="1:23" ht="13.5">
      <c r="A66" s="100" t="s">
        <v>157</v>
      </c>
      <c r="B66" s="100">
        <v>29</v>
      </c>
      <c r="C66" s="100">
        <v>6</v>
      </c>
      <c r="D66" s="100">
        <v>9</v>
      </c>
      <c r="E66" s="173">
        <v>9</v>
      </c>
      <c r="F66" s="173">
        <v>2016</v>
      </c>
      <c r="G66" s="174" t="s">
        <v>2</v>
      </c>
      <c r="H66" s="100"/>
      <c r="I66" s="100"/>
      <c r="J66" s="173"/>
      <c r="S66" s="189"/>
      <c r="T66" s="189"/>
      <c r="U66" s="189"/>
      <c r="V66" s="189"/>
      <c r="W66" s="187"/>
    </row>
    <row r="67" spans="1:23" ht="15" thickBot="1">
      <c r="A67" s="100" t="s">
        <v>260</v>
      </c>
      <c r="B67" s="100">
        <v>7</v>
      </c>
      <c r="C67" s="100">
        <v>13</v>
      </c>
      <c r="D67" s="100">
        <v>10</v>
      </c>
      <c r="E67" s="173">
        <v>10</v>
      </c>
      <c r="F67" s="173">
        <v>2016</v>
      </c>
      <c r="G67" s="174" t="s">
        <v>7</v>
      </c>
      <c r="H67" s="100"/>
      <c r="I67" s="100"/>
      <c r="J67" s="173"/>
      <c r="S67" s="112" t="s">
        <v>217</v>
      </c>
      <c r="T67" s="185" t="s">
        <v>345</v>
      </c>
      <c r="U67" s="171"/>
      <c r="V67" s="171"/>
      <c r="W67" s="171"/>
    </row>
    <row r="68" spans="1:23" ht="15" thickBot="1">
      <c r="A68" s="203" t="s">
        <v>260</v>
      </c>
      <c r="B68" s="203">
        <v>14</v>
      </c>
      <c r="C68" s="203">
        <v>20</v>
      </c>
      <c r="D68" s="203">
        <v>11</v>
      </c>
      <c r="E68" s="204">
        <v>11</v>
      </c>
      <c r="F68" s="204">
        <v>2016</v>
      </c>
      <c r="G68" s="205" t="s">
        <v>22</v>
      </c>
      <c r="H68" s="100"/>
      <c r="I68" s="100"/>
      <c r="J68" s="173"/>
      <c r="S68" s="187" t="s">
        <v>399</v>
      </c>
      <c r="T68" s="187" t="s">
        <v>400</v>
      </c>
      <c r="U68" s="187" t="s">
        <v>401</v>
      </c>
      <c r="V68" s="187" t="s">
        <v>414</v>
      </c>
      <c r="W68" s="187" t="s">
        <v>195</v>
      </c>
    </row>
    <row r="69" spans="1:23" ht="13.5">
      <c r="A69" s="96" t="s">
        <v>260</v>
      </c>
      <c r="B69" s="96">
        <v>21</v>
      </c>
      <c r="C69" s="96">
        <v>27</v>
      </c>
      <c r="D69" s="96">
        <v>12</v>
      </c>
      <c r="E69" s="246">
        <v>1</v>
      </c>
      <c r="F69" s="246">
        <v>2016</v>
      </c>
      <c r="G69" s="247" t="s">
        <v>199</v>
      </c>
      <c r="H69" s="96"/>
      <c r="I69" s="96"/>
      <c r="J69" s="173"/>
      <c r="S69" s="189" t="s">
        <v>404</v>
      </c>
      <c r="T69" s="189">
        <v>17</v>
      </c>
      <c r="U69" s="189">
        <v>23</v>
      </c>
      <c r="V69" s="189">
        <v>10</v>
      </c>
      <c r="W69" s="187">
        <v>11</v>
      </c>
    </row>
    <row r="70" spans="1:23" ht="13.5">
      <c r="A70" s="96" t="s">
        <v>260</v>
      </c>
      <c r="B70" s="96">
        <v>28</v>
      </c>
      <c r="C70" s="96">
        <v>3</v>
      </c>
      <c r="D70" s="96">
        <v>13</v>
      </c>
      <c r="E70" s="246">
        <v>2</v>
      </c>
      <c r="F70" s="173">
        <v>2016</v>
      </c>
      <c r="G70" s="100"/>
      <c r="H70" s="100"/>
      <c r="I70" s="100"/>
      <c r="J70" s="173"/>
      <c r="S70" s="193"/>
      <c r="T70" s="193"/>
      <c r="U70" s="193"/>
      <c r="V70" s="193"/>
      <c r="W70" s="193"/>
    </row>
    <row r="71" spans="1:10" ht="13.5">
      <c r="A71" s="96" t="s">
        <v>429</v>
      </c>
      <c r="B71" s="96">
        <v>4</v>
      </c>
      <c r="C71" s="96">
        <v>10</v>
      </c>
      <c r="D71" s="96">
        <v>14</v>
      </c>
      <c r="E71" s="246">
        <v>3</v>
      </c>
      <c r="F71" s="173">
        <v>2016</v>
      </c>
      <c r="G71" s="100"/>
      <c r="H71" s="100"/>
      <c r="I71" s="100"/>
      <c r="J71" s="173"/>
    </row>
    <row r="72" spans="1:10" ht="13.5">
      <c r="A72" s="96" t="s">
        <v>33</v>
      </c>
      <c r="B72" s="96">
        <v>11</v>
      </c>
      <c r="C72" s="96">
        <v>17</v>
      </c>
      <c r="D72" s="96">
        <v>15</v>
      </c>
      <c r="E72" s="246">
        <v>4</v>
      </c>
      <c r="F72" s="173">
        <v>2016</v>
      </c>
      <c r="G72" s="100"/>
      <c r="H72" s="100"/>
      <c r="I72" s="100"/>
      <c r="J72" s="173"/>
    </row>
    <row r="73" spans="1:10" ht="13.5">
      <c r="A73" s="96" t="s">
        <v>33</v>
      </c>
      <c r="B73" s="96">
        <v>18</v>
      </c>
      <c r="C73" s="96">
        <v>24</v>
      </c>
      <c r="D73" s="96">
        <v>16</v>
      </c>
      <c r="E73" s="246">
        <v>5</v>
      </c>
      <c r="F73" s="173">
        <v>2016</v>
      </c>
      <c r="G73" s="100"/>
      <c r="H73" s="100"/>
      <c r="I73" s="100"/>
      <c r="J73" s="173"/>
    </row>
    <row r="74" spans="1:10" ht="13.5">
      <c r="A74" s="96" t="s">
        <v>429</v>
      </c>
      <c r="B74" s="96">
        <v>25</v>
      </c>
      <c r="C74" s="96">
        <v>1</v>
      </c>
      <c r="D74" s="96">
        <v>17</v>
      </c>
      <c r="E74" s="246">
        <v>6</v>
      </c>
      <c r="F74" s="173">
        <v>2016</v>
      </c>
      <c r="G74" s="100"/>
      <c r="H74" s="100"/>
      <c r="I74" s="100"/>
      <c r="J74" s="173"/>
    </row>
    <row r="75" spans="1:10" ht="13.5">
      <c r="A75" s="96" t="s">
        <v>84</v>
      </c>
      <c r="B75" s="96">
        <v>2</v>
      </c>
      <c r="C75" s="96">
        <v>8</v>
      </c>
      <c r="D75" s="96">
        <v>18</v>
      </c>
      <c r="E75" s="246">
        <v>7</v>
      </c>
      <c r="F75" s="173">
        <v>2016</v>
      </c>
      <c r="G75" s="100"/>
      <c r="H75" s="100"/>
      <c r="I75" s="100"/>
      <c r="J75" s="173"/>
    </row>
    <row r="76" spans="1:10" ht="13.5">
      <c r="A76" s="96" t="s">
        <v>34</v>
      </c>
      <c r="B76" s="96">
        <v>9</v>
      </c>
      <c r="C76" s="96">
        <v>15</v>
      </c>
      <c r="D76" s="96">
        <v>19</v>
      </c>
      <c r="E76" s="246">
        <v>8</v>
      </c>
      <c r="F76" s="173">
        <v>2016</v>
      </c>
      <c r="G76" s="100"/>
      <c r="H76" s="100"/>
      <c r="I76" s="100"/>
      <c r="J76" s="173"/>
    </row>
    <row r="77" spans="1:10" ht="13.5">
      <c r="A77" s="96" t="s">
        <v>84</v>
      </c>
      <c r="B77" s="96">
        <v>16</v>
      </c>
      <c r="C77" s="96">
        <v>22</v>
      </c>
      <c r="D77" s="96">
        <v>20</v>
      </c>
      <c r="E77" s="246">
        <v>9</v>
      </c>
      <c r="F77" s="173">
        <v>2016</v>
      </c>
      <c r="G77" s="100"/>
      <c r="H77" s="100"/>
      <c r="I77" s="100"/>
      <c r="J77" s="173"/>
    </row>
    <row r="78" spans="1:10" ht="13.5">
      <c r="A78" s="96" t="s">
        <v>84</v>
      </c>
      <c r="B78" s="96">
        <v>23</v>
      </c>
      <c r="C78" s="96">
        <v>29</v>
      </c>
      <c r="D78" s="96">
        <v>21</v>
      </c>
      <c r="E78" s="246">
        <v>10</v>
      </c>
      <c r="F78" s="173">
        <v>2016</v>
      </c>
      <c r="G78" s="100"/>
      <c r="H78" s="100"/>
      <c r="I78" s="100"/>
      <c r="J78" s="173"/>
    </row>
    <row r="79" spans="1:10" ht="13.5">
      <c r="A79" s="96" t="s">
        <v>84</v>
      </c>
      <c r="B79" s="96">
        <v>30</v>
      </c>
      <c r="C79" s="96">
        <v>5</v>
      </c>
      <c r="D79" s="96">
        <v>22</v>
      </c>
      <c r="E79" s="246">
        <v>11</v>
      </c>
      <c r="F79" s="173">
        <v>2016</v>
      </c>
      <c r="G79" s="100"/>
      <c r="H79" s="100"/>
      <c r="I79" s="100"/>
      <c r="J79" s="173"/>
    </row>
    <row r="80" spans="1:10" ht="13.5">
      <c r="A80" s="96" t="s">
        <v>430</v>
      </c>
      <c r="B80" s="96">
        <v>6</v>
      </c>
      <c r="C80" s="96">
        <v>12</v>
      </c>
      <c r="D80" s="96">
        <v>23</v>
      </c>
      <c r="E80" s="246">
        <v>1</v>
      </c>
      <c r="F80" s="173">
        <v>2016</v>
      </c>
      <c r="J80" s="173"/>
    </row>
    <row r="81" spans="1:10" ht="13.5">
      <c r="A81" s="96" t="s">
        <v>430</v>
      </c>
      <c r="B81" s="96">
        <v>13</v>
      </c>
      <c r="C81" s="96">
        <v>19</v>
      </c>
      <c r="D81" s="96">
        <v>24</v>
      </c>
      <c r="E81" s="246">
        <v>2</v>
      </c>
      <c r="F81" s="173">
        <v>2016</v>
      </c>
      <c r="J81" s="173"/>
    </row>
    <row r="82" spans="1:10" ht="13.5">
      <c r="A82" s="96" t="s">
        <v>430</v>
      </c>
      <c r="B82" s="96">
        <v>20</v>
      </c>
      <c r="C82" s="96">
        <v>26</v>
      </c>
      <c r="D82" s="96">
        <v>25</v>
      </c>
      <c r="E82" s="246">
        <v>3</v>
      </c>
      <c r="F82" s="173">
        <v>2016</v>
      </c>
      <c r="J82" s="173"/>
    </row>
    <row r="83" spans="1:10" ht="13.5">
      <c r="A83" s="96" t="s">
        <v>430</v>
      </c>
      <c r="B83" s="96">
        <v>27</v>
      </c>
      <c r="C83" s="96">
        <v>3</v>
      </c>
      <c r="D83" s="96">
        <v>26</v>
      </c>
      <c r="E83" s="246">
        <v>4</v>
      </c>
      <c r="F83" s="173">
        <v>2016</v>
      </c>
      <c r="J83" s="173"/>
    </row>
    <row r="84" ht="13.5">
      <c r="J84" s="173"/>
    </row>
    <row r="97" ht="13.5">
      <c r="J97" s="173"/>
    </row>
    <row r="98" ht="13.5">
      <c r="J98" s="173"/>
    </row>
    <row r="99" ht="13.5">
      <c r="J99" s="173"/>
    </row>
    <row r="100" ht="13.5">
      <c r="J100" s="173"/>
    </row>
    <row r="101" ht="13.5">
      <c r="J101" s="173"/>
    </row>
    <row r="102" ht="13.5">
      <c r="J102" s="173"/>
    </row>
    <row r="103" ht="13.5">
      <c r="J103" s="173"/>
    </row>
    <row r="104" ht="13.5">
      <c r="J104" s="173"/>
    </row>
    <row r="105" ht="13.5">
      <c r="J105" s="173"/>
    </row>
    <row r="106" ht="13.5">
      <c r="J106" s="173"/>
    </row>
    <row r="107" ht="13.5">
      <c r="J107" s="173"/>
    </row>
    <row r="108" ht="13.5">
      <c r="J108" s="173"/>
    </row>
    <row r="109" ht="13.5">
      <c r="J109" s="173"/>
    </row>
    <row r="110" ht="13.5">
      <c r="J110" s="173"/>
    </row>
    <row r="111" ht="13.5">
      <c r="J111" s="173"/>
    </row>
    <row r="112" ht="13.5">
      <c r="J112" s="173"/>
    </row>
    <row r="113" ht="13.5">
      <c r="J113" s="173"/>
    </row>
    <row r="114" ht="13.5">
      <c r="J114" s="173"/>
    </row>
    <row r="115" ht="13.5">
      <c r="J115" s="173"/>
    </row>
    <row r="116" ht="13.5">
      <c r="J116" s="173"/>
    </row>
    <row r="117" ht="13.5">
      <c r="J117" s="173"/>
    </row>
    <row r="118" ht="13.5">
      <c r="J118" s="173"/>
    </row>
    <row r="119" ht="13.5">
      <c r="J119" s="173"/>
    </row>
    <row r="120" ht="13.5">
      <c r="J120" s="173"/>
    </row>
    <row r="121" ht="13.5">
      <c r="J121" s="173"/>
    </row>
    <row r="122" ht="13.5">
      <c r="J122" s="173"/>
    </row>
    <row r="123" ht="13.5">
      <c r="J123" s="173"/>
    </row>
    <row r="124" ht="13.5">
      <c r="J124" s="173"/>
    </row>
    <row r="125" ht="13.5">
      <c r="J125" s="173"/>
    </row>
    <row r="126" ht="13.5">
      <c r="J126" s="173"/>
    </row>
    <row r="127" ht="13.5">
      <c r="J127" s="173"/>
    </row>
    <row r="128" ht="13.5">
      <c r="J128" s="173"/>
    </row>
    <row r="129" ht="13.5">
      <c r="J129" s="173"/>
    </row>
    <row r="130" ht="13.5">
      <c r="J130" s="173"/>
    </row>
    <row r="131" ht="13.5">
      <c r="J131" s="173"/>
    </row>
    <row r="132" ht="13.5">
      <c r="J132" s="173"/>
    </row>
    <row r="133" ht="13.5">
      <c r="J133" s="173"/>
    </row>
    <row r="134" ht="13.5">
      <c r="J134" s="173"/>
    </row>
    <row r="135" ht="13.5">
      <c r="J135" s="173"/>
    </row>
    <row r="136" ht="13.5">
      <c r="J136" s="173"/>
    </row>
    <row r="137" ht="13.5">
      <c r="J137" s="173"/>
    </row>
    <row r="138" ht="13.5">
      <c r="J138" s="173"/>
    </row>
    <row r="139" ht="13.5">
      <c r="J139" s="173"/>
    </row>
    <row r="140" ht="13.5">
      <c r="J140" s="173"/>
    </row>
    <row r="141" ht="13.5">
      <c r="J141" s="173"/>
    </row>
    <row r="142" ht="13.5">
      <c r="J142" s="173"/>
    </row>
    <row r="143" ht="13.5">
      <c r="J143" s="173"/>
    </row>
    <row r="144" ht="13.5">
      <c r="J144" s="173"/>
    </row>
    <row r="145" ht="13.5">
      <c r="J145" s="173"/>
    </row>
    <row r="146" ht="13.5">
      <c r="J146" s="173"/>
    </row>
    <row r="147" ht="13.5">
      <c r="J147" s="173"/>
    </row>
    <row r="148" ht="13.5">
      <c r="J148" s="173"/>
    </row>
    <row r="149" ht="13.5">
      <c r="J149" s="173"/>
    </row>
    <row r="150" ht="13.5">
      <c r="J150" s="173"/>
    </row>
    <row r="151" ht="13.5">
      <c r="J151" s="173"/>
    </row>
    <row r="152" ht="13.5">
      <c r="J152" s="173"/>
    </row>
    <row r="153" ht="13.5">
      <c r="J153" s="173"/>
    </row>
    <row r="154" ht="13.5">
      <c r="J154" s="173"/>
    </row>
    <row r="155" ht="13.5">
      <c r="J155" s="173"/>
    </row>
    <row r="156" ht="13.5">
      <c r="J156" s="173"/>
    </row>
    <row r="157" ht="13.5">
      <c r="J157" s="173"/>
    </row>
    <row r="158" ht="13.5">
      <c r="J158" s="173"/>
    </row>
    <row r="159" ht="13.5">
      <c r="J159" s="173"/>
    </row>
    <row r="160" ht="13.5">
      <c r="J160" s="173"/>
    </row>
    <row r="161" ht="13.5">
      <c r="J161" s="173"/>
    </row>
    <row r="162" ht="13.5">
      <c r="J162" s="173"/>
    </row>
    <row r="163" ht="13.5">
      <c r="J163" s="173"/>
    </row>
    <row r="164" ht="13.5">
      <c r="J164" s="173"/>
    </row>
    <row r="165" ht="13.5">
      <c r="J165" s="173"/>
    </row>
    <row r="166" ht="13.5">
      <c r="J166" s="173"/>
    </row>
    <row r="167" ht="13.5">
      <c r="J167" s="173"/>
    </row>
    <row r="168" ht="13.5">
      <c r="J168" s="173"/>
    </row>
    <row r="169" ht="13.5">
      <c r="J169" s="173"/>
    </row>
    <row r="170" ht="13.5">
      <c r="J170" s="173"/>
    </row>
    <row r="171" ht="13.5">
      <c r="J171" s="173"/>
    </row>
    <row r="172" ht="13.5">
      <c r="J172" s="173"/>
    </row>
    <row r="173" ht="13.5">
      <c r="J173" s="173"/>
    </row>
    <row r="174" ht="13.5">
      <c r="J174" s="173"/>
    </row>
    <row r="175" ht="13.5">
      <c r="J175" s="173"/>
    </row>
    <row r="176" ht="13.5">
      <c r="J176" s="173"/>
    </row>
    <row r="177" ht="13.5">
      <c r="J177" s="173"/>
    </row>
    <row r="178" ht="13.5">
      <c r="J178" s="173"/>
    </row>
    <row r="179" ht="13.5">
      <c r="J179" s="173"/>
    </row>
    <row r="180" ht="13.5">
      <c r="J180" s="173"/>
    </row>
    <row r="181" ht="13.5">
      <c r="J181" s="173"/>
    </row>
    <row r="182" ht="13.5">
      <c r="J182" s="173"/>
    </row>
    <row r="183" ht="13.5">
      <c r="J183" s="173"/>
    </row>
    <row r="184" ht="13.5">
      <c r="J184" s="173"/>
    </row>
    <row r="185" ht="13.5">
      <c r="J185" s="173"/>
    </row>
    <row r="186" ht="13.5">
      <c r="J186" s="173"/>
    </row>
    <row r="187" ht="13.5">
      <c r="J187" s="173"/>
    </row>
    <row r="188" ht="13.5">
      <c r="J188" s="173"/>
    </row>
    <row r="189" ht="13.5">
      <c r="J189" s="173"/>
    </row>
    <row r="190" ht="13.5">
      <c r="J190" s="173"/>
    </row>
    <row r="191" ht="13.5">
      <c r="J191" s="173"/>
    </row>
    <row r="192" ht="13.5">
      <c r="J192" s="173"/>
    </row>
    <row r="193" ht="13.5">
      <c r="J193" s="173"/>
    </row>
    <row r="194" ht="13.5">
      <c r="J194" s="173"/>
    </row>
    <row r="195" ht="13.5">
      <c r="J195" s="173"/>
    </row>
    <row r="196" ht="13.5">
      <c r="J196" s="173"/>
    </row>
    <row r="197" ht="13.5">
      <c r="J197" s="173"/>
    </row>
    <row r="198" ht="13.5">
      <c r="J198" s="173"/>
    </row>
    <row r="199" ht="13.5">
      <c r="J199" s="173"/>
    </row>
    <row r="200" ht="13.5">
      <c r="J200" s="173"/>
    </row>
    <row r="201" ht="13.5">
      <c r="J201" s="173"/>
    </row>
    <row r="202" ht="13.5">
      <c r="J202" s="173"/>
    </row>
    <row r="203" ht="13.5">
      <c r="J203" s="173"/>
    </row>
    <row r="204" ht="13.5">
      <c r="J204" s="173"/>
    </row>
    <row r="205" ht="13.5">
      <c r="J205" s="173"/>
    </row>
    <row r="206" ht="13.5">
      <c r="J206" s="173"/>
    </row>
    <row r="207" ht="13.5">
      <c r="J207" s="173"/>
    </row>
    <row r="208" ht="13.5">
      <c r="J208" s="173"/>
    </row>
    <row r="209" ht="13.5">
      <c r="J209" s="173"/>
    </row>
    <row r="210" ht="13.5">
      <c r="J210" s="173"/>
    </row>
    <row r="211" ht="13.5">
      <c r="J211" s="173"/>
    </row>
    <row r="212" ht="13.5">
      <c r="J212" s="173"/>
    </row>
    <row r="213" ht="13.5">
      <c r="J213" s="173"/>
    </row>
    <row r="214" ht="13.5">
      <c r="J214" s="173"/>
    </row>
    <row r="215" ht="13.5">
      <c r="J215" s="173"/>
    </row>
    <row r="216" ht="13.5">
      <c r="J216" s="173"/>
    </row>
    <row r="217" ht="13.5">
      <c r="J217" s="173"/>
    </row>
    <row r="218" ht="13.5">
      <c r="J218" s="173"/>
    </row>
    <row r="219" ht="13.5">
      <c r="J219" s="173"/>
    </row>
    <row r="220" ht="13.5">
      <c r="J220" s="173"/>
    </row>
    <row r="221" ht="13.5">
      <c r="J221" s="173"/>
    </row>
    <row r="222" ht="13.5">
      <c r="J222" s="173"/>
    </row>
    <row r="223" ht="13.5">
      <c r="J223" s="173"/>
    </row>
    <row r="224" ht="13.5">
      <c r="J224" s="173"/>
    </row>
    <row r="225" ht="13.5">
      <c r="J225" s="173"/>
    </row>
    <row r="226" ht="13.5">
      <c r="J226" s="173"/>
    </row>
    <row r="227" ht="13.5">
      <c r="J227" s="173"/>
    </row>
    <row r="228" ht="13.5">
      <c r="J228" s="173"/>
    </row>
    <row r="229" ht="13.5">
      <c r="J229" s="173"/>
    </row>
    <row r="230" ht="13.5">
      <c r="J230" s="173"/>
    </row>
    <row r="231" ht="13.5">
      <c r="J231" s="173"/>
    </row>
    <row r="232" ht="13.5">
      <c r="J232" s="173"/>
    </row>
    <row r="233" ht="13.5">
      <c r="J233" s="173"/>
    </row>
    <row r="234" ht="13.5">
      <c r="J234" s="173"/>
    </row>
    <row r="235" ht="13.5">
      <c r="J235" s="173"/>
    </row>
    <row r="236" ht="13.5">
      <c r="J236" s="173"/>
    </row>
    <row r="237" ht="13.5">
      <c r="J237" s="173"/>
    </row>
    <row r="238" ht="13.5">
      <c r="J238" s="173"/>
    </row>
    <row r="239" ht="13.5">
      <c r="J239" s="173"/>
    </row>
    <row r="240" ht="13.5">
      <c r="J240" s="173"/>
    </row>
    <row r="241" ht="13.5">
      <c r="J241" s="173"/>
    </row>
    <row r="242" ht="13.5">
      <c r="J242" s="173"/>
    </row>
    <row r="243" ht="13.5">
      <c r="J243" s="173"/>
    </row>
    <row r="244" ht="13.5">
      <c r="J244" s="173"/>
    </row>
    <row r="245" ht="13.5">
      <c r="J245" s="173"/>
    </row>
    <row r="246" ht="13.5">
      <c r="J246" s="173"/>
    </row>
    <row r="247" ht="13.5">
      <c r="J247" s="173"/>
    </row>
    <row r="248" ht="13.5">
      <c r="J248" s="173"/>
    </row>
    <row r="249" ht="13.5">
      <c r="J249" s="173"/>
    </row>
    <row r="250" ht="13.5">
      <c r="J250" s="173"/>
    </row>
    <row r="251" ht="13.5">
      <c r="J251" s="173"/>
    </row>
    <row r="252" ht="13.5">
      <c r="J252" s="173"/>
    </row>
    <row r="253" ht="13.5">
      <c r="J253" s="173"/>
    </row>
    <row r="254" ht="13.5">
      <c r="J254" s="173"/>
    </row>
    <row r="255" ht="13.5">
      <c r="J255" s="173"/>
    </row>
    <row r="256" ht="13.5">
      <c r="J256" s="173"/>
    </row>
    <row r="257" ht="13.5">
      <c r="J257" s="173"/>
    </row>
    <row r="258" ht="13.5">
      <c r="J258" s="173"/>
    </row>
    <row r="259" ht="13.5">
      <c r="J259" s="173"/>
    </row>
    <row r="260" ht="13.5">
      <c r="J260" s="173"/>
    </row>
    <row r="261" ht="13.5">
      <c r="J261" s="173"/>
    </row>
    <row r="262" ht="13.5">
      <c r="J262" s="173"/>
    </row>
    <row r="263" ht="13.5">
      <c r="J263" s="173"/>
    </row>
    <row r="264" ht="13.5">
      <c r="J264" s="173"/>
    </row>
    <row r="265" ht="13.5">
      <c r="J265" s="173"/>
    </row>
    <row r="266" ht="13.5">
      <c r="J266" s="173"/>
    </row>
    <row r="267" ht="13.5">
      <c r="J267" s="173"/>
    </row>
    <row r="268" ht="13.5">
      <c r="J268" s="173"/>
    </row>
    <row r="269" ht="13.5">
      <c r="J269" s="173"/>
    </row>
    <row r="270" ht="13.5">
      <c r="J270" s="173"/>
    </row>
    <row r="271" ht="13.5">
      <c r="J271" s="173"/>
    </row>
    <row r="272" ht="13.5">
      <c r="J272" s="173"/>
    </row>
    <row r="273" ht="13.5">
      <c r="J273" s="173"/>
    </row>
    <row r="274" ht="13.5">
      <c r="J274" s="173"/>
    </row>
    <row r="275" ht="13.5">
      <c r="J275" s="173"/>
    </row>
    <row r="276" ht="13.5">
      <c r="J276" s="173"/>
    </row>
    <row r="277" ht="13.5">
      <c r="J277" s="173"/>
    </row>
    <row r="278" ht="13.5">
      <c r="J278" s="173"/>
    </row>
    <row r="279" ht="13.5">
      <c r="J279" s="173"/>
    </row>
    <row r="280" ht="13.5">
      <c r="J280" s="173"/>
    </row>
    <row r="281" ht="13.5">
      <c r="J281" s="173"/>
    </row>
    <row r="282" ht="13.5">
      <c r="J282" s="173"/>
    </row>
    <row r="283" ht="13.5">
      <c r="J283" s="173"/>
    </row>
    <row r="284" ht="13.5">
      <c r="J284" s="173"/>
    </row>
    <row r="285" ht="13.5">
      <c r="J285" s="173"/>
    </row>
    <row r="286" ht="13.5">
      <c r="J286" s="173"/>
    </row>
    <row r="287" ht="13.5">
      <c r="J287" s="173"/>
    </row>
    <row r="288" ht="13.5">
      <c r="J288" s="173"/>
    </row>
    <row r="289" ht="13.5">
      <c r="J289" s="173"/>
    </row>
    <row r="290" ht="13.5">
      <c r="J290" s="173"/>
    </row>
    <row r="291" ht="13.5">
      <c r="J291" s="173"/>
    </row>
    <row r="292" ht="13.5">
      <c r="J292" s="173"/>
    </row>
    <row r="293" ht="13.5">
      <c r="J293" s="173"/>
    </row>
    <row r="294" ht="13.5">
      <c r="J294" s="173"/>
    </row>
    <row r="295" ht="13.5">
      <c r="J295" s="173"/>
    </row>
    <row r="296" ht="13.5">
      <c r="J296" s="173"/>
    </row>
    <row r="297" ht="13.5">
      <c r="J297" s="173"/>
    </row>
    <row r="298" ht="13.5">
      <c r="J298" s="173"/>
    </row>
    <row r="299" ht="13.5">
      <c r="J299" s="173"/>
    </row>
    <row r="300" ht="13.5">
      <c r="J300" s="173"/>
    </row>
    <row r="301" ht="13.5">
      <c r="J301" s="173"/>
    </row>
    <row r="302" ht="13.5">
      <c r="J302" s="173"/>
    </row>
    <row r="303" ht="13.5">
      <c r="J303" s="173"/>
    </row>
    <row r="304" ht="13.5">
      <c r="J304" s="173"/>
    </row>
    <row r="305" ht="13.5">
      <c r="J305" s="173"/>
    </row>
    <row r="306" ht="13.5">
      <c r="J306" s="173"/>
    </row>
    <row r="307" ht="13.5">
      <c r="J307" s="173"/>
    </row>
    <row r="308" ht="13.5">
      <c r="J308" s="173"/>
    </row>
    <row r="309" ht="13.5">
      <c r="J309" s="173"/>
    </row>
    <row r="310" ht="13.5">
      <c r="J310" s="173"/>
    </row>
    <row r="311" ht="13.5">
      <c r="J311" s="173"/>
    </row>
    <row r="312" ht="13.5">
      <c r="J312" s="173"/>
    </row>
    <row r="313" ht="13.5">
      <c r="J313" s="173"/>
    </row>
    <row r="314" ht="13.5">
      <c r="J314" s="173"/>
    </row>
    <row r="315" ht="13.5">
      <c r="J315" s="173"/>
    </row>
    <row r="316" ht="13.5">
      <c r="J316" s="173"/>
    </row>
    <row r="317" ht="13.5">
      <c r="J317" s="173"/>
    </row>
    <row r="318" ht="13.5">
      <c r="J318" s="173"/>
    </row>
    <row r="319" ht="13.5">
      <c r="J319" s="173"/>
    </row>
    <row r="320" ht="13.5">
      <c r="J320" s="173"/>
    </row>
    <row r="321" ht="13.5">
      <c r="J321" s="173"/>
    </row>
    <row r="322" ht="13.5">
      <c r="J322" s="173"/>
    </row>
    <row r="323" ht="13.5">
      <c r="J323" s="173"/>
    </row>
    <row r="324" ht="13.5">
      <c r="J324" s="173"/>
    </row>
    <row r="325" ht="13.5">
      <c r="J325" s="173"/>
    </row>
    <row r="326" ht="13.5">
      <c r="J326" s="173"/>
    </row>
    <row r="327" ht="13.5">
      <c r="J327" s="173"/>
    </row>
    <row r="328" ht="13.5">
      <c r="J328" s="173"/>
    </row>
    <row r="329" ht="13.5">
      <c r="J329" s="173"/>
    </row>
    <row r="330" ht="13.5">
      <c r="J330" s="173"/>
    </row>
    <row r="331" ht="13.5">
      <c r="J331" s="173"/>
    </row>
    <row r="332" ht="13.5">
      <c r="J332" s="173"/>
    </row>
    <row r="333" ht="13.5">
      <c r="J333" s="173"/>
    </row>
    <row r="334" ht="13.5">
      <c r="J334" s="173"/>
    </row>
    <row r="335" ht="13.5">
      <c r="J335" s="173"/>
    </row>
    <row r="336" ht="13.5">
      <c r="J336" s="173"/>
    </row>
    <row r="337" ht="13.5">
      <c r="J337" s="173"/>
    </row>
    <row r="338" ht="13.5">
      <c r="J338" s="173"/>
    </row>
    <row r="339" ht="13.5">
      <c r="J339" s="173"/>
    </row>
    <row r="340" ht="13.5">
      <c r="J340" s="173"/>
    </row>
    <row r="341" ht="13.5">
      <c r="J341" s="173"/>
    </row>
    <row r="342" ht="13.5">
      <c r="J342" s="173"/>
    </row>
    <row r="343" ht="13.5">
      <c r="J343" s="173"/>
    </row>
    <row r="344" ht="13.5">
      <c r="J344" s="173"/>
    </row>
    <row r="345" ht="13.5">
      <c r="J345" s="173"/>
    </row>
    <row r="346" ht="13.5">
      <c r="J346" s="173"/>
    </row>
    <row r="347" ht="13.5">
      <c r="J347" s="173"/>
    </row>
    <row r="348" ht="13.5">
      <c r="J348" s="173"/>
    </row>
    <row r="349" ht="13.5">
      <c r="J349" s="173"/>
    </row>
    <row r="350" ht="13.5">
      <c r="J350" s="173"/>
    </row>
    <row r="351" ht="13.5">
      <c r="J351" s="173"/>
    </row>
    <row r="352" ht="13.5">
      <c r="J352" s="173"/>
    </row>
    <row r="353" ht="13.5">
      <c r="J353" s="173"/>
    </row>
    <row r="354" ht="13.5">
      <c r="J354" s="173"/>
    </row>
    <row r="355" ht="13.5">
      <c r="J355" s="173"/>
    </row>
    <row r="356" ht="13.5">
      <c r="J356" s="173"/>
    </row>
    <row r="357" ht="13.5">
      <c r="J357" s="173"/>
    </row>
    <row r="358" ht="13.5">
      <c r="J358" s="173"/>
    </row>
    <row r="359" ht="13.5">
      <c r="J359" s="173"/>
    </row>
    <row r="360" ht="13.5">
      <c r="J360" s="173"/>
    </row>
    <row r="361" ht="13.5">
      <c r="J361" s="173"/>
    </row>
    <row r="362" ht="13.5">
      <c r="J362" s="173"/>
    </row>
    <row r="363" ht="13.5">
      <c r="J363" s="173"/>
    </row>
    <row r="364" ht="13.5">
      <c r="J364" s="173"/>
    </row>
    <row r="365" ht="13.5">
      <c r="J365" s="173"/>
    </row>
    <row r="366" ht="13.5">
      <c r="J366" s="173"/>
    </row>
    <row r="367" ht="13.5">
      <c r="J367" s="173"/>
    </row>
    <row r="368" ht="13.5">
      <c r="J368" s="173"/>
    </row>
    <row r="369" ht="13.5">
      <c r="J369" s="173"/>
    </row>
    <row r="370" ht="13.5">
      <c r="J370" s="173"/>
    </row>
    <row r="371" ht="13.5">
      <c r="J371" s="173"/>
    </row>
    <row r="372" ht="13.5">
      <c r="J372" s="173"/>
    </row>
    <row r="373" ht="13.5">
      <c r="J373" s="173"/>
    </row>
    <row r="374" ht="13.5">
      <c r="J374" s="173"/>
    </row>
    <row r="375" ht="13.5">
      <c r="J375" s="173"/>
    </row>
    <row r="376" ht="13.5">
      <c r="J376" s="173"/>
    </row>
    <row r="377" ht="13.5">
      <c r="J377" s="173"/>
    </row>
    <row r="378" ht="13.5">
      <c r="J378" s="173"/>
    </row>
    <row r="379" ht="13.5">
      <c r="J379" s="173"/>
    </row>
    <row r="380" ht="13.5">
      <c r="J380" s="173"/>
    </row>
    <row r="381" ht="13.5">
      <c r="J381" s="173"/>
    </row>
    <row r="382" ht="13.5">
      <c r="J382" s="173"/>
    </row>
    <row r="383" ht="13.5">
      <c r="J383" s="173"/>
    </row>
    <row r="384" ht="13.5">
      <c r="J384" s="173"/>
    </row>
    <row r="385" ht="13.5">
      <c r="J385" s="173"/>
    </row>
    <row r="386" ht="13.5">
      <c r="J386" s="173"/>
    </row>
    <row r="387" ht="13.5">
      <c r="J387" s="173"/>
    </row>
    <row r="388" ht="13.5">
      <c r="J388" s="173"/>
    </row>
    <row r="389" ht="13.5">
      <c r="J389" s="173"/>
    </row>
    <row r="390" ht="13.5">
      <c r="J390" s="173"/>
    </row>
    <row r="391" ht="13.5">
      <c r="J391" s="173"/>
    </row>
    <row r="392" ht="13.5">
      <c r="J392" s="173"/>
    </row>
    <row r="393" ht="13.5">
      <c r="J393" s="173"/>
    </row>
    <row r="394" ht="13.5">
      <c r="J394" s="173"/>
    </row>
    <row r="395" ht="13.5">
      <c r="J395" s="173"/>
    </row>
    <row r="396" ht="13.5">
      <c r="J396" s="173"/>
    </row>
    <row r="397" ht="13.5">
      <c r="J397" s="173"/>
    </row>
    <row r="398" ht="13.5">
      <c r="J398" s="173"/>
    </row>
    <row r="399" ht="13.5">
      <c r="J399" s="173"/>
    </row>
    <row r="400" ht="13.5">
      <c r="J400" s="173"/>
    </row>
    <row r="401" ht="13.5">
      <c r="J401" s="173"/>
    </row>
    <row r="402" ht="13.5">
      <c r="J402" s="173"/>
    </row>
    <row r="403" ht="13.5">
      <c r="J403" s="173"/>
    </row>
    <row r="404" ht="13.5">
      <c r="J404" s="173"/>
    </row>
    <row r="405" ht="13.5">
      <c r="J405" s="173"/>
    </row>
    <row r="406" ht="13.5">
      <c r="J406" s="173"/>
    </row>
    <row r="407" ht="13.5">
      <c r="J407" s="173"/>
    </row>
    <row r="408" ht="13.5">
      <c r="J408" s="173"/>
    </row>
    <row r="409" ht="13.5">
      <c r="J409" s="173"/>
    </row>
    <row r="410" ht="13.5">
      <c r="J410" s="173"/>
    </row>
    <row r="411" ht="13.5">
      <c r="J411" s="173"/>
    </row>
    <row r="412" ht="13.5">
      <c r="J412" s="173"/>
    </row>
    <row r="413" ht="13.5">
      <c r="J413" s="173"/>
    </row>
    <row r="414" ht="13.5">
      <c r="J414" s="173"/>
    </row>
    <row r="415" ht="13.5">
      <c r="J415" s="173"/>
    </row>
    <row r="416" ht="13.5">
      <c r="J416" s="173"/>
    </row>
    <row r="417" ht="13.5">
      <c r="J417" s="173"/>
    </row>
    <row r="418" ht="13.5">
      <c r="J418" s="173"/>
    </row>
    <row r="419" ht="13.5">
      <c r="J419" s="173"/>
    </row>
    <row r="420" ht="13.5">
      <c r="J420" s="173"/>
    </row>
    <row r="421" ht="13.5">
      <c r="J421" s="173"/>
    </row>
    <row r="422" ht="13.5">
      <c r="J422" s="173"/>
    </row>
    <row r="423" ht="13.5">
      <c r="J423" s="173"/>
    </row>
    <row r="424" ht="13.5">
      <c r="J424" s="173"/>
    </row>
    <row r="425" ht="13.5">
      <c r="J425" s="173"/>
    </row>
    <row r="426" ht="13.5">
      <c r="J426" s="173"/>
    </row>
    <row r="427" ht="13.5">
      <c r="J427" s="173"/>
    </row>
    <row r="428" ht="13.5">
      <c r="J428" s="173"/>
    </row>
    <row r="429" ht="13.5">
      <c r="J429" s="173"/>
    </row>
    <row r="430" ht="13.5">
      <c r="J430" s="173"/>
    </row>
    <row r="431" ht="13.5">
      <c r="J431" s="173"/>
    </row>
    <row r="432" ht="13.5">
      <c r="J432" s="173"/>
    </row>
    <row r="433" ht="13.5">
      <c r="J433" s="173"/>
    </row>
    <row r="434" ht="13.5">
      <c r="J434" s="173"/>
    </row>
    <row r="435" ht="13.5">
      <c r="J435" s="173"/>
    </row>
    <row r="436" ht="13.5">
      <c r="J436" s="173"/>
    </row>
    <row r="437" ht="13.5">
      <c r="J437" s="173"/>
    </row>
    <row r="438" ht="13.5">
      <c r="J438" s="173"/>
    </row>
    <row r="439" ht="13.5">
      <c r="J439" s="173"/>
    </row>
    <row r="440" ht="13.5">
      <c r="J440" s="173"/>
    </row>
    <row r="441" ht="13.5">
      <c r="J441" s="173"/>
    </row>
    <row r="442" ht="13.5">
      <c r="J442" s="173"/>
    </row>
    <row r="443" ht="13.5">
      <c r="J443" s="173"/>
    </row>
    <row r="444" ht="13.5">
      <c r="J444" s="173"/>
    </row>
    <row r="445" ht="13.5">
      <c r="J445" s="173"/>
    </row>
    <row r="446" ht="13.5">
      <c r="J446" s="173"/>
    </row>
    <row r="447" ht="13.5">
      <c r="J447" s="173"/>
    </row>
    <row r="448" ht="13.5">
      <c r="J448" s="173"/>
    </row>
    <row r="449" ht="13.5">
      <c r="J449" s="173"/>
    </row>
    <row r="450" ht="13.5">
      <c r="J450" s="173"/>
    </row>
    <row r="451" ht="13.5">
      <c r="J451" s="173"/>
    </row>
    <row r="452" ht="13.5">
      <c r="J452" s="173"/>
    </row>
    <row r="453" ht="13.5">
      <c r="J453" s="173"/>
    </row>
    <row r="454" ht="13.5">
      <c r="J454" s="173"/>
    </row>
    <row r="455" ht="13.5">
      <c r="J455" s="173"/>
    </row>
    <row r="456" ht="13.5">
      <c r="J456" s="173"/>
    </row>
    <row r="457" ht="13.5">
      <c r="J457" s="173"/>
    </row>
    <row r="458" ht="13.5">
      <c r="J458" s="173"/>
    </row>
    <row r="459" ht="13.5">
      <c r="J459" s="173"/>
    </row>
    <row r="460" ht="13.5">
      <c r="J460" s="173"/>
    </row>
    <row r="461" ht="13.5">
      <c r="J461" s="173"/>
    </row>
    <row r="462" ht="13.5">
      <c r="J462" s="173"/>
    </row>
    <row r="463" ht="13.5">
      <c r="J463" s="173"/>
    </row>
    <row r="464" ht="13.5">
      <c r="J464" s="173"/>
    </row>
    <row r="465" ht="13.5">
      <c r="J465" s="173"/>
    </row>
    <row r="466" ht="13.5">
      <c r="J466" s="173"/>
    </row>
    <row r="467" ht="13.5">
      <c r="J467" s="173"/>
    </row>
    <row r="468" ht="13.5">
      <c r="J468" s="173"/>
    </row>
    <row r="469" ht="13.5">
      <c r="J469" s="173"/>
    </row>
    <row r="470" ht="13.5">
      <c r="J470" s="173"/>
    </row>
    <row r="471" ht="13.5">
      <c r="J471" s="173"/>
    </row>
    <row r="472" ht="13.5">
      <c r="J472" s="173"/>
    </row>
    <row r="473" ht="13.5">
      <c r="J473" s="173"/>
    </row>
    <row r="474" ht="13.5">
      <c r="J474" s="173"/>
    </row>
    <row r="475" ht="13.5">
      <c r="J475" s="173"/>
    </row>
    <row r="476" ht="13.5">
      <c r="J476" s="173"/>
    </row>
    <row r="477" ht="13.5">
      <c r="J477" s="173"/>
    </row>
    <row r="478" ht="13.5">
      <c r="J478" s="173"/>
    </row>
    <row r="479" ht="13.5">
      <c r="J479" s="173"/>
    </row>
    <row r="480" ht="13.5">
      <c r="J480" s="173"/>
    </row>
    <row r="481" ht="13.5">
      <c r="J481" s="173"/>
    </row>
    <row r="482" ht="13.5">
      <c r="J482" s="173"/>
    </row>
    <row r="483" ht="13.5">
      <c r="J483" s="173"/>
    </row>
    <row r="484" ht="13.5">
      <c r="J484" s="173"/>
    </row>
    <row r="485" ht="13.5">
      <c r="J485" s="173"/>
    </row>
    <row r="486" ht="13.5">
      <c r="J486" s="173"/>
    </row>
    <row r="487" ht="13.5">
      <c r="J487" s="173"/>
    </row>
    <row r="488" ht="13.5">
      <c r="J488" s="173"/>
    </row>
    <row r="489" ht="13.5">
      <c r="J489" s="173"/>
    </row>
    <row r="490" ht="13.5">
      <c r="J490" s="173"/>
    </row>
    <row r="491" ht="13.5">
      <c r="J491" s="173"/>
    </row>
    <row r="492" ht="13.5">
      <c r="J492" s="173"/>
    </row>
    <row r="493" ht="13.5">
      <c r="J493" s="173"/>
    </row>
    <row r="494" ht="13.5">
      <c r="J494" s="173"/>
    </row>
    <row r="495" ht="13.5">
      <c r="J495" s="173"/>
    </row>
    <row r="496" ht="13.5">
      <c r="J496" s="173"/>
    </row>
    <row r="497" ht="13.5">
      <c r="J497" s="173"/>
    </row>
    <row r="498" ht="13.5">
      <c r="J498" s="173"/>
    </row>
    <row r="499" ht="13.5">
      <c r="J499" s="173"/>
    </row>
    <row r="500" ht="13.5">
      <c r="J500" s="173"/>
    </row>
    <row r="501" ht="13.5">
      <c r="J501" s="173"/>
    </row>
    <row r="502" ht="13.5">
      <c r="J502" s="173"/>
    </row>
    <row r="503" ht="13.5">
      <c r="J503" s="173"/>
    </row>
    <row r="504" ht="13.5">
      <c r="J504" s="173"/>
    </row>
    <row r="505" ht="13.5">
      <c r="J505" s="173"/>
    </row>
    <row r="506" ht="13.5">
      <c r="J506" s="173"/>
    </row>
    <row r="507" ht="13.5">
      <c r="J507" s="173"/>
    </row>
    <row r="508" ht="13.5">
      <c r="J508" s="173"/>
    </row>
    <row r="509" ht="13.5">
      <c r="J509" s="173"/>
    </row>
    <row r="510" ht="13.5">
      <c r="J510" s="173"/>
    </row>
    <row r="511" ht="13.5">
      <c r="J511" s="173"/>
    </row>
    <row r="512" ht="13.5">
      <c r="J512" s="173"/>
    </row>
  </sheetData>
  <sheetProtection/>
  <autoFilter ref="A5:L83"/>
  <mergeCells count="36">
    <mergeCell ref="H45:H57"/>
    <mergeCell ref="N46:N47"/>
    <mergeCell ref="O46:O47"/>
    <mergeCell ref="P46:P47"/>
    <mergeCell ref="L47:L53"/>
    <mergeCell ref="L56:L57"/>
    <mergeCell ref="N55:N56"/>
    <mergeCell ref="O55:O56"/>
    <mergeCell ref="P55:P56"/>
    <mergeCell ref="N50:N51"/>
    <mergeCell ref="O42:O43"/>
    <mergeCell ref="P33:P34"/>
    <mergeCell ref="N37:N38"/>
    <mergeCell ref="O37:O38"/>
    <mergeCell ref="P37:P38"/>
    <mergeCell ref="O33:O34"/>
    <mergeCell ref="P42:P43"/>
    <mergeCell ref="O50:O51"/>
    <mergeCell ref="P50:P51"/>
    <mergeCell ref="L25:L26"/>
    <mergeCell ref="L29:L38"/>
    <mergeCell ref="H32:H44"/>
    <mergeCell ref="N33:N34"/>
    <mergeCell ref="L41:L44"/>
    <mergeCell ref="N28:N29"/>
    <mergeCell ref="N42:N43"/>
    <mergeCell ref="E1:F1"/>
    <mergeCell ref="H6:H18"/>
    <mergeCell ref="L6:L15"/>
    <mergeCell ref="N6:N7"/>
    <mergeCell ref="N10:N11"/>
    <mergeCell ref="N14:N15"/>
    <mergeCell ref="L18:L22"/>
    <mergeCell ref="H19:H31"/>
    <mergeCell ref="N19:N21"/>
    <mergeCell ref="N24:N25"/>
  </mergeCells>
  <conditionalFormatting sqref="G6:G69">
    <cfRule type="cellIs" priority="1" dxfId="0" operator="equal" stopIfTrue="1">
      <formula>"OPEN"</formula>
    </cfRule>
  </conditionalFormatting>
  <printOptions/>
  <pageMargins left="0.7" right="0.7" top="0.75" bottom="0.75" header="0.3" footer="0.3"/>
  <pageSetup horizontalDpi="600" verticalDpi="600" orientation="portrait" scale="63"/>
  <headerFooter alignWithMargins="0">
    <oddHeader>&amp;C&amp;"Lucida Grande,Bold"&amp;12Kure Beach Calendar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26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6384" width="8.8515625" style="0" customWidth="1"/>
  </cols>
  <sheetData>
    <row r="2" ht="13.5">
      <c r="A2" t="s">
        <v>172</v>
      </c>
    </row>
    <row r="3" ht="13.5">
      <c r="A3" t="s">
        <v>173</v>
      </c>
    </row>
    <row r="4" ht="13.5">
      <c r="A4" t="s">
        <v>174</v>
      </c>
    </row>
    <row r="5" ht="13.5">
      <c r="A5" t="s">
        <v>175</v>
      </c>
    </row>
    <row r="6" ht="13.5">
      <c r="A6" t="s">
        <v>449</v>
      </c>
    </row>
    <row r="7" ht="13.5">
      <c r="A7" t="s">
        <v>450</v>
      </c>
    </row>
    <row r="8" ht="13.5">
      <c r="A8" t="s">
        <v>451</v>
      </c>
    </row>
    <row r="9" ht="13.5">
      <c r="A9" t="s">
        <v>452</v>
      </c>
    </row>
    <row r="10" ht="13.5">
      <c r="A10" t="s">
        <v>453</v>
      </c>
    </row>
    <row r="11" ht="13.5">
      <c r="A11" t="s">
        <v>454</v>
      </c>
    </row>
    <row r="12" ht="13.5">
      <c r="A12" t="s">
        <v>455</v>
      </c>
    </row>
    <row r="13" ht="13.5">
      <c r="A13" t="s">
        <v>456</v>
      </c>
    </row>
    <row r="14" ht="13.5">
      <c r="A14" t="s">
        <v>457</v>
      </c>
    </row>
    <row r="15" ht="13.5">
      <c r="A15" t="s">
        <v>458</v>
      </c>
    </row>
    <row r="16" ht="13.5">
      <c r="A16" t="s">
        <v>459</v>
      </c>
    </row>
    <row r="17" ht="13.5">
      <c r="A17" t="s">
        <v>460</v>
      </c>
    </row>
    <row r="18" ht="13.5">
      <c r="A18" t="s">
        <v>461</v>
      </c>
    </row>
    <row r="19" ht="13.5">
      <c r="A19" t="s">
        <v>462</v>
      </c>
    </row>
    <row r="20" ht="13.5">
      <c r="A20" t="s">
        <v>463</v>
      </c>
    </row>
    <row r="21" ht="13.5">
      <c r="A21" t="s">
        <v>40</v>
      </c>
    </row>
    <row r="22" ht="13.5">
      <c r="A22" t="s">
        <v>41</v>
      </c>
    </row>
    <row r="23" ht="13.5">
      <c r="A23" t="s">
        <v>42</v>
      </c>
    </row>
    <row r="24" ht="13.5">
      <c r="A24" t="s">
        <v>43</v>
      </c>
    </row>
    <row r="25" ht="13.5">
      <c r="A25" t="s">
        <v>44</v>
      </c>
    </row>
    <row r="26" ht="13.5">
      <c r="A2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workbookViewId="0" topLeftCell="R20">
      <selection activeCell="AH9" sqref="AH9"/>
    </sheetView>
  </sheetViews>
  <sheetFormatPr defaultColWidth="11.421875" defaultRowHeight="15"/>
  <cols>
    <col min="1" max="32" width="8.8515625" style="0" customWidth="1"/>
    <col min="33" max="34" width="20.7109375" style="45" bestFit="1" customWidth="1"/>
    <col min="35" max="36" width="8.8515625" style="45" customWidth="1"/>
    <col min="37" max="16384" width="8.8515625" style="0" customWidth="1"/>
  </cols>
  <sheetData>
    <row r="1" spans="1:26" ht="13.5">
      <c r="A1" s="99">
        <v>2012</v>
      </c>
      <c r="B1" t="s">
        <v>150</v>
      </c>
      <c r="H1" t="s">
        <v>179</v>
      </c>
      <c r="M1" t="s">
        <v>433</v>
      </c>
      <c r="T1" s="260" t="s">
        <v>307</v>
      </c>
      <c r="U1" s="260"/>
      <c r="Z1" t="s">
        <v>308</v>
      </c>
    </row>
    <row r="2" ht="13.5">
      <c r="A2" s="99"/>
    </row>
    <row r="3" spans="1:36" ht="19.5">
      <c r="A3" s="99"/>
      <c r="C3" s="184">
        <v>2011</v>
      </c>
      <c r="D3" s="184"/>
      <c r="E3" s="184"/>
      <c r="F3" s="184"/>
      <c r="G3" s="184"/>
      <c r="H3" s="184"/>
      <c r="I3" s="184">
        <v>2012</v>
      </c>
      <c r="J3" s="184"/>
      <c r="K3" s="184"/>
      <c r="L3" s="184"/>
      <c r="M3" s="194"/>
      <c r="N3" s="194"/>
      <c r="O3" s="194">
        <v>2013</v>
      </c>
      <c r="P3" s="193"/>
      <c r="Q3" s="193"/>
      <c r="R3" s="193"/>
      <c r="S3" s="193"/>
      <c r="T3" s="194"/>
      <c r="U3" s="194"/>
      <c r="V3" s="194">
        <v>2014</v>
      </c>
      <c r="W3" s="193"/>
      <c r="X3" s="193"/>
      <c r="Z3" s="193"/>
      <c r="AA3" s="193"/>
      <c r="AB3" s="261" t="s">
        <v>319</v>
      </c>
      <c r="AC3" s="261"/>
      <c r="AD3" s="215"/>
      <c r="AE3" s="215"/>
      <c r="AF3" s="193"/>
      <c r="AG3" s="224" t="s">
        <v>189</v>
      </c>
      <c r="AH3" s="224" t="s">
        <v>190</v>
      </c>
      <c r="AI3" s="224" t="s">
        <v>187</v>
      </c>
      <c r="AJ3" s="224" t="s">
        <v>188</v>
      </c>
    </row>
    <row r="4" spans="13:36" ht="13.5"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Z4" s="193"/>
      <c r="AA4" s="193"/>
      <c r="AB4" s="193"/>
      <c r="AC4" s="193"/>
      <c r="AD4" s="193"/>
      <c r="AE4" s="193"/>
      <c r="AF4" s="193"/>
      <c r="AH4" s="226"/>
      <c r="AJ4" s="226"/>
    </row>
    <row r="5" spans="1:36" ht="15" thickBot="1">
      <c r="A5" s="112" t="s">
        <v>207</v>
      </c>
      <c r="B5" s="95"/>
      <c r="C5" s="95"/>
      <c r="D5" s="95"/>
      <c r="E5" s="95"/>
      <c r="G5" s="112" t="s">
        <v>207</v>
      </c>
      <c r="H5" s="171"/>
      <c r="I5" s="171"/>
      <c r="J5" s="171"/>
      <c r="K5" s="171"/>
      <c r="M5" s="112" t="s">
        <v>207</v>
      </c>
      <c r="N5" s="185" t="s">
        <v>345</v>
      </c>
      <c r="O5" s="171"/>
      <c r="P5" s="171"/>
      <c r="Q5" s="171"/>
      <c r="R5" s="193" t="s">
        <v>265</v>
      </c>
      <c r="S5" s="193"/>
      <c r="T5" s="112" t="s">
        <v>207</v>
      </c>
      <c r="U5" s="185" t="s">
        <v>345</v>
      </c>
      <c r="V5" s="171"/>
      <c r="W5" s="171"/>
      <c r="X5" s="171"/>
      <c r="Z5" s="113" t="s">
        <v>207</v>
      </c>
      <c r="AA5" s="206" t="s">
        <v>168</v>
      </c>
      <c r="AB5" s="171"/>
      <c r="AC5" s="171"/>
      <c r="AD5" s="171"/>
      <c r="AE5" s="171"/>
      <c r="AF5" s="207" t="s">
        <v>318</v>
      </c>
      <c r="AG5" s="45" t="s">
        <v>320</v>
      </c>
      <c r="AH5" s="226" t="s">
        <v>191</v>
      </c>
      <c r="AJ5" s="226"/>
    </row>
    <row r="6" spans="1:36" ht="13.5">
      <c r="A6" s="21" t="s">
        <v>399</v>
      </c>
      <c r="B6" s="21" t="s">
        <v>400</v>
      </c>
      <c r="C6" s="21" t="s">
        <v>401</v>
      </c>
      <c r="D6" s="21" t="s">
        <v>414</v>
      </c>
      <c r="E6" s="21" t="s">
        <v>415</v>
      </c>
      <c r="G6" s="146" t="s">
        <v>399</v>
      </c>
      <c r="H6" s="146" t="s">
        <v>400</v>
      </c>
      <c r="I6" s="146" t="s">
        <v>401</v>
      </c>
      <c r="J6" s="146" t="s">
        <v>414</v>
      </c>
      <c r="K6" s="146" t="s">
        <v>195</v>
      </c>
      <c r="M6" s="187" t="s">
        <v>399</v>
      </c>
      <c r="N6" s="187" t="s">
        <v>400</v>
      </c>
      <c r="O6" s="187" t="s">
        <v>401</v>
      </c>
      <c r="P6" s="187" t="s">
        <v>414</v>
      </c>
      <c r="Q6" s="187" t="s">
        <v>195</v>
      </c>
      <c r="T6" s="187" t="s">
        <v>399</v>
      </c>
      <c r="U6" s="187" t="s">
        <v>400</v>
      </c>
      <c r="V6" s="187" t="s">
        <v>401</v>
      </c>
      <c r="W6" s="187" t="s">
        <v>414</v>
      </c>
      <c r="X6" s="187" t="s">
        <v>195</v>
      </c>
      <c r="Z6" s="146" t="s">
        <v>399</v>
      </c>
      <c r="AA6" s="146" t="s">
        <v>120</v>
      </c>
      <c r="AB6" s="146" t="s">
        <v>121</v>
      </c>
      <c r="AC6" s="146" t="s">
        <v>414</v>
      </c>
      <c r="AD6" s="146" t="s">
        <v>195</v>
      </c>
      <c r="AE6" s="146" t="s">
        <v>309</v>
      </c>
      <c r="AF6" s="207"/>
      <c r="AH6" s="226"/>
      <c r="AJ6" s="226"/>
    </row>
    <row r="7" spans="1:36" ht="13.5">
      <c r="A7" s="144" t="s">
        <v>402</v>
      </c>
      <c r="B7" s="144">
        <v>2</v>
      </c>
      <c r="C7" s="144">
        <v>8</v>
      </c>
      <c r="D7" s="144">
        <v>1</v>
      </c>
      <c r="E7" s="145">
        <v>1</v>
      </c>
      <c r="G7" s="144" t="s">
        <v>402</v>
      </c>
      <c r="H7" s="144">
        <v>2</v>
      </c>
      <c r="I7" s="144">
        <v>8</v>
      </c>
      <c r="J7" s="144">
        <v>1</v>
      </c>
      <c r="K7" s="145">
        <v>1</v>
      </c>
      <c r="M7" s="189" t="s">
        <v>402</v>
      </c>
      <c r="N7" s="189">
        <v>31</v>
      </c>
      <c r="O7" s="189">
        <v>6</v>
      </c>
      <c r="P7" s="189">
        <v>1</v>
      </c>
      <c r="Q7" s="187">
        <v>1</v>
      </c>
      <c r="R7" s="100"/>
      <c r="T7" s="189" t="s">
        <v>402</v>
      </c>
      <c r="U7" s="189">
        <v>6</v>
      </c>
      <c r="V7" s="189">
        <v>12</v>
      </c>
      <c r="W7" s="189">
        <v>1</v>
      </c>
      <c r="X7" s="187">
        <v>1</v>
      </c>
      <c r="Z7" s="208" t="s">
        <v>402</v>
      </c>
      <c r="AA7" s="208">
        <v>6</v>
      </c>
      <c r="AB7" s="208">
        <v>12</v>
      </c>
      <c r="AC7" s="208">
        <v>2</v>
      </c>
      <c r="AD7" s="208">
        <v>1</v>
      </c>
      <c r="AE7" s="208">
        <v>2014</v>
      </c>
      <c r="AF7" s="207"/>
      <c r="AH7" s="226"/>
      <c r="AJ7" s="226"/>
    </row>
    <row r="8" spans="1:36" ht="13.5">
      <c r="A8" s="144" t="s">
        <v>405</v>
      </c>
      <c r="B8" s="144">
        <v>2</v>
      </c>
      <c r="C8" s="144">
        <v>8</v>
      </c>
      <c r="D8" s="144">
        <v>14</v>
      </c>
      <c r="E8" s="145">
        <v>1</v>
      </c>
      <c r="G8" s="144" t="s">
        <v>404</v>
      </c>
      <c r="H8" s="144">
        <v>26</v>
      </c>
      <c r="I8" s="144">
        <v>1</v>
      </c>
      <c r="J8" s="144">
        <v>13</v>
      </c>
      <c r="K8" s="145">
        <v>1</v>
      </c>
      <c r="M8" s="189" t="s">
        <v>404</v>
      </c>
      <c r="N8" s="189">
        <v>25</v>
      </c>
      <c r="O8" s="189">
        <v>31</v>
      </c>
      <c r="P8" s="189">
        <v>13</v>
      </c>
      <c r="Q8" s="187">
        <v>1</v>
      </c>
      <c r="T8" s="189"/>
      <c r="U8" s="189"/>
      <c r="V8" s="189"/>
      <c r="W8" s="189"/>
      <c r="X8" s="189"/>
      <c r="Z8" s="208" t="s">
        <v>404</v>
      </c>
      <c r="AA8" s="208">
        <v>24</v>
      </c>
      <c r="AB8" s="208">
        <v>30</v>
      </c>
      <c r="AC8" s="208">
        <v>13</v>
      </c>
      <c r="AD8" s="208">
        <v>1</v>
      </c>
      <c r="AE8" s="208">
        <v>2014</v>
      </c>
      <c r="AF8" s="207"/>
      <c r="AH8" s="226"/>
      <c r="AJ8" s="226"/>
    </row>
    <row r="9" spans="1:36" ht="13.5">
      <c r="A9" s="144" t="s">
        <v>408</v>
      </c>
      <c r="B9" s="144">
        <v>9</v>
      </c>
      <c r="C9" s="144">
        <v>15</v>
      </c>
      <c r="D9" s="144">
        <v>28</v>
      </c>
      <c r="E9" s="145">
        <v>1</v>
      </c>
      <c r="G9" s="144" t="s">
        <v>408</v>
      </c>
      <c r="H9" s="144">
        <v>9</v>
      </c>
      <c r="I9" s="144">
        <v>15</v>
      </c>
      <c r="J9" s="144">
        <v>28</v>
      </c>
      <c r="K9" s="145">
        <v>1</v>
      </c>
      <c r="M9" s="189" t="s">
        <v>408</v>
      </c>
      <c r="N9" s="189">
        <v>8</v>
      </c>
      <c r="O9" s="189">
        <v>14</v>
      </c>
      <c r="P9" s="189">
        <v>28</v>
      </c>
      <c r="Q9" s="187">
        <v>1</v>
      </c>
      <c r="T9" s="189"/>
      <c r="U9" s="189"/>
      <c r="V9" s="189"/>
      <c r="W9" s="189"/>
      <c r="X9" s="189"/>
      <c r="Z9" s="209" t="s">
        <v>407</v>
      </c>
      <c r="AA9" s="209">
        <v>30</v>
      </c>
      <c r="AB9" s="209">
        <v>6</v>
      </c>
      <c r="AC9" s="209">
        <v>27</v>
      </c>
      <c r="AD9" s="209">
        <v>1</v>
      </c>
      <c r="AE9" s="210">
        <v>2014</v>
      </c>
      <c r="AF9" s="207"/>
      <c r="AH9" s="226"/>
      <c r="AJ9" s="226"/>
    </row>
    <row r="10" spans="1:36" ht="13.5">
      <c r="A10" s="144" t="s">
        <v>411</v>
      </c>
      <c r="B10" s="144">
        <v>8</v>
      </c>
      <c r="C10" s="144">
        <v>14</v>
      </c>
      <c r="D10" s="144">
        <v>41</v>
      </c>
      <c r="E10" s="145">
        <v>1</v>
      </c>
      <c r="G10" s="144" t="s">
        <v>411</v>
      </c>
      <c r="H10" s="144">
        <v>15</v>
      </c>
      <c r="I10" s="144">
        <v>21</v>
      </c>
      <c r="J10" s="144">
        <v>42</v>
      </c>
      <c r="K10" s="145">
        <v>1</v>
      </c>
      <c r="M10" s="189" t="s">
        <v>411</v>
      </c>
      <c r="N10" s="189">
        <v>21</v>
      </c>
      <c r="O10" s="189">
        <v>27</v>
      </c>
      <c r="P10" s="189">
        <v>43</v>
      </c>
      <c r="Q10" s="187">
        <v>1</v>
      </c>
      <c r="T10" s="189"/>
      <c r="U10" s="189"/>
      <c r="V10" s="189"/>
      <c r="W10" s="189"/>
      <c r="X10" s="189"/>
      <c r="Z10" s="210" t="s">
        <v>411</v>
      </c>
      <c r="AA10" s="210">
        <v>20</v>
      </c>
      <c r="AB10" s="210">
        <v>26</v>
      </c>
      <c r="AC10" s="210">
        <v>43</v>
      </c>
      <c r="AD10" s="210">
        <v>1</v>
      </c>
      <c r="AE10" s="210">
        <v>2014</v>
      </c>
      <c r="AF10" s="207"/>
      <c r="AH10" s="226"/>
      <c r="AJ10" s="226"/>
    </row>
    <row r="11" spans="1:36" ht="15" thickBot="1">
      <c r="A11" s="112" t="s">
        <v>208</v>
      </c>
      <c r="B11" s="95"/>
      <c r="C11" s="95"/>
      <c r="D11" s="95"/>
      <c r="E11" s="95"/>
      <c r="G11" s="112" t="s">
        <v>208</v>
      </c>
      <c r="H11" s="171"/>
      <c r="I11" s="171"/>
      <c r="J11" s="171"/>
      <c r="K11" s="171"/>
      <c r="M11" s="112" t="s">
        <v>208</v>
      </c>
      <c r="N11" s="185" t="s">
        <v>345</v>
      </c>
      <c r="O11" s="171"/>
      <c r="P11" s="171"/>
      <c r="Q11" s="171"/>
      <c r="R11" t="s">
        <v>140</v>
      </c>
      <c r="T11" s="112" t="s">
        <v>208</v>
      </c>
      <c r="U11" s="185" t="s">
        <v>345</v>
      </c>
      <c r="V11" s="171"/>
      <c r="W11" s="171"/>
      <c r="X11" s="171"/>
      <c r="Z11" s="210" t="s">
        <v>259</v>
      </c>
      <c r="AA11" s="210">
        <v>5</v>
      </c>
      <c r="AB11" s="210">
        <v>11</v>
      </c>
      <c r="AC11" s="210">
        <v>2</v>
      </c>
      <c r="AD11" s="210">
        <v>1</v>
      </c>
      <c r="AE11" s="210">
        <v>2015</v>
      </c>
      <c r="AF11" s="207"/>
      <c r="AH11" s="226"/>
      <c r="AJ11" s="226"/>
    </row>
    <row r="12" spans="1:36" ht="13.5">
      <c r="A12" s="21" t="s">
        <v>399</v>
      </c>
      <c r="B12" s="21" t="s">
        <v>400</v>
      </c>
      <c r="C12" s="21" t="s">
        <v>401</v>
      </c>
      <c r="D12" s="21" t="s">
        <v>414</v>
      </c>
      <c r="E12" s="21" t="s">
        <v>415</v>
      </c>
      <c r="G12" s="146" t="s">
        <v>399</v>
      </c>
      <c r="H12" s="146" t="s">
        <v>400</v>
      </c>
      <c r="I12" s="146" t="s">
        <v>401</v>
      </c>
      <c r="J12" s="146" t="s">
        <v>414</v>
      </c>
      <c r="K12" s="146" t="s">
        <v>195</v>
      </c>
      <c r="M12" s="187" t="s">
        <v>399</v>
      </c>
      <c r="N12" s="187" t="s">
        <v>400</v>
      </c>
      <c r="O12" s="187" t="s">
        <v>401</v>
      </c>
      <c r="P12" s="187" t="s">
        <v>414</v>
      </c>
      <c r="Q12" s="187" t="s">
        <v>195</v>
      </c>
      <c r="T12" s="187" t="s">
        <v>399</v>
      </c>
      <c r="U12" s="187" t="s">
        <v>400</v>
      </c>
      <c r="V12" s="187" t="s">
        <v>401</v>
      </c>
      <c r="W12" s="187" t="s">
        <v>414</v>
      </c>
      <c r="X12" s="187" t="s">
        <v>195</v>
      </c>
      <c r="Z12" s="144"/>
      <c r="AA12" s="144"/>
      <c r="AB12" s="144"/>
      <c r="AC12" s="144"/>
      <c r="AD12" s="144"/>
      <c r="AE12" s="144"/>
      <c r="AF12" s="207"/>
      <c r="AH12" s="226"/>
      <c r="AJ12" s="226"/>
    </row>
    <row r="13" spans="7:36" ht="15" thickBot="1">
      <c r="G13" s="144" t="s">
        <v>402</v>
      </c>
      <c r="H13" s="144">
        <v>9</v>
      </c>
      <c r="I13" s="144">
        <v>15</v>
      </c>
      <c r="J13" s="144">
        <v>2</v>
      </c>
      <c r="K13" s="145">
        <v>2</v>
      </c>
      <c r="M13" s="189" t="s">
        <v>402</v>
      </c>
      <c r="N13" s="189">
        <v>7</v>
      </c>
      <c r="O13" s="189">
        <v>13</v>
      </c>
      <c r="P13" s="189">
        <v>2</v>
      </c>
      <c r="Q13" s="187">
        <v>2</v>
      </c>
      <c r="R13" s="100"/>
      <c r="T13" s="189" t="s">
        <v>402</v>
      </c>
      <c r="U13" s="189">
        <v>13</v>
      </c>
      <c r="V13" s="189">
        <v>19</v>
      </c>
      <c r="W13" s="189">
        <v>2</v>
      </c>
      <c r="X13" s="187">
        <v>2</v>
      </c>
      <c r="Z13" s="113" t="s">
        <v>208</v>
      </c>
      <c r="AA13" s="206" t="s">
        <v>168</v>
      </c>
      <c r="AB13" s="171"/>
      <c r="AC13" s="171"/>
      <c r="AD13" s="171"/>
      <c r="AE13" s="171"/>
      <c r="AF13" s="207" t="s">
        <v>55</v>
      </c>
      <c r="AG13" s="45" t="s">
        <v>193</v>
      </c>
      <c r="AH13" s="226" t="s">
        <v>192</v>
      </c>
      <c r="AJ13" s="226"/>
    </row>
    <row r="14" spans="1:36" ht="13.5">
      <c r="A14" s="144" t="s">
        <v>402</v>
      </c>
      <c r="B14" s="144">
        <v>9</v>
      </c>
      <c r="C14" s="144">
        <v>15</v>
      </c>
      <c r="D14" s="144">
        <v>2</v>
      </c>
      <c r="E14" s="145">
        <v>2</v>
      </c>
      <c r="G14" s="144" t="s">
        <v>405</v>
      </c>
      <c r="H14" s="144">
        <v>2</v>
      </c>
      <c r="I14" s="144">
        <v>8</v>
      </c>
      <c r="J14" s="144">
        <v>14</v>
      </c>
      <c r="K14" s="145">
        <v>2</v>
      </c>
      <c r="M14" s="189" t="s">
        <v>405</v>
      </c>
      <c r="N14" s="189">
        <v>1</v>
      </c>
      <c r="O14" s="189">
        <v>7</v>
      </c>
      <c r="P14" s="189">
        <v>14</v>
      </c>
      <c r="Q14" s="187">
        <v>2</v>
      </c>
      <c r="T14" s="189"/>
      <c r="U14" s="189"/>
      <c r="V14" s="189"/>
      <c r="W14" s="189"/>
      <c r="X14" s="189"/>
      <c r="Z14" s="146" t="s">
        <v>399</v>
      </c>
      <c r="AA14" s="146" t="s">
        <v>120</v>
      </c>
      <c r="AB14" s="146" t="s">
        <v>121</v>
      </c>
      <c r="AC14" s="146" t="s">
        <v>414</v>
      </c>
      <c r="AD14" s="146" t="s">
        <v>195</v>
      </c>
      <c r="AE14" s="146" t="s">
        <v>309</v>
      </c>
      <c r="AF14" s="207"/>
      <c r="AH14" s="226"/>
      <c r="AJ14" s="226"/>
    </row>
    <row r="15" spans="1:36" ht="13.5">
      <c r="A15" s="144" t="s">
        <v>405</v>
      </c>
      <c r="B15" s="144">
        <v>9</v>
      </c>
      <c r="C15" s="144">
        <v>15</v>
      </c>
      <c r="D15" s="144">
        <v>15</v>
      </c>
      <c r="E15" s="145">
        <v>2</v>
      </c>
      <c r="G15" s="144" t="s">
        <v>408</v>
      </c>
      <c r="H15" s="144">
        <v>16</v>
      </c>
      <c r="I15" s="144">
        <v>22</v>
      </c>
      <c r="J15" s="144">
        <v>29</v>
      </c>
      <c r="K15" s="145">
        <v>2</v>
      </c>
      <c r="M15" s="189" t="s">
        <v>408</v>
      </c>
      <c r="N15" s="189">
        <v>15</v>
      </c>
      <c r="O15" s="189">
        <v>21</v>
      </c>
      <c r="P15" s="189">
        <v>29</v>
      </c>
      <c r="Q15" s="187">
        <v>2</v>
      </c>
      <c r="T15" s="189"/>
      <c r="U15" s="189"/>
      <c r="V15" s="189"/>
      <c r="W15" s="189"/>
      <c r="X15" s="189"/>
      <c r="Z15" s="208" t="s">
        <v>402</v>
      </c>
      <c r="AA15" s="208">
        <v>13</v>
      </c>
      <c r="AB15" s="208">
        <v>19</v>
      </c>
      <c r="AC15" s="208">
        <v>3</v>
      </c>
      <c r="AD15" s="208">
        <v>2</v>
      </c>
      <c r="AE15" s="208">
        <v>2014</v>
      </c>
      <c r="AF15" s="207"/>
      <c r="AH15" s="226"/>
      <c r="AJ15" s="226"/>
    </row>
    <row r="16" spans="1:36" ht="13.5">
      <c r="A16" s="144" t="s">
        <v>408</v>
      </c>
      <c r="B16" s="144">
        <v>16</v>
      </c>
      <c r="C16" s="144">
        <v>22</v>
      </c>
      <c r="D16" s="144">
        <v>29</v>
      </c>
      <c r="E16" s="145">
        <v>2</v>
      </c>
      <c r="G16" s="144" t="s">
        <v>411</v>
      </c>
      <c r="H16" s="144">
        <v>22</v>
      </c>
      <c r="I16" s="144">
        <v>28</v>
      </c>
      <c r="J16" s="144">
        <v>43</v>
      </c>
      <c r="K16" s="145">
        <v>2</v>
      </c>
      <c r="M16" s="189" t="s">
        <v>411</v>
      </c>
      <c r="N16" s="189">
        <v>28</v>
      </c>
      <c r="O16" s="189">
        <v>3</v>
      </c>
      <c r="P16" s="189">
        <v>44</v>
      </c>
      <c r="Q16" s="187">
        <v>2</v>
      </c>
      <c r="T16" s="189"/>
      <c r="U16" s="189"/>
      <c r="V16" s="189"/>
      <c r="W16" s="189"/>
      <c r="X16" s="189"/>
      <c r="Z16" s="208" t="s">
        <v>404</v>
      </c>
      <c r="AA16" s="208">
        <v>31</v>
      </c>
      <c r="AB16" s="208">
        <v>6</v>
      </c>
      <c r="AC16" s="208">
        <v>14</v>
      </c>
      <c r="AD16" s="208">
        <v>2</v>
      </c>
      <c r="AE16" s="208">
        <v>2014</v>
      </c>
      <c r="AF16" s="207"/>
      <c r="AH16" s="226"/>
      <c r="AJ16" s="226"/>
    </row>
    <row r="17" spans="7:36" ht="15" thickBot="1">
      <c r="G17" s="112" t="s">
        <v>209</v>
      </c>
      <c r="H17" s="171"/>
      <c r="I17" s="171"/>
      <c r="J17" s="171"/>
      <c r="K17" s="171"/>
      <c r="M17" s="112" t="s">
        <v>209</v>
      </c>
      <c r="N17" s="185" t="s">
        <v>345</v>
      </c>
      <c r="O17" s="171"/>
      <c r="P17" s="171"/>
      <c r="Q17" s="171"/>
      <c r="T17" s="112" t="s">
        <v>209</v>
      </c>
      <c r="U17" s="185" t="s">
        <v>345</v>
      </c>
      <c r="V17" s="171"/>
      <c r="W17" s="171"/>
      <c r="X17" s="171"/>
      <c r="Z17" s="208" t="s">
        <v>408</v>
      </c>
      <c r="AA17" s="208">
        <v>14</v>
      </c>
      <c r="AB17" s="208">
        <v>20</v>
      </c>
      <c r="AC17" s="208">
        <v>29</v>
      </c>
      <c r="AD17" s="208">
        <v>2</v>
      </c>
      <c r="AE17" s="208">
        <v>2014</v>
      </c>
      <c r="AF17" s="207"/>
      <c r="AH17" s="226"/>
      <c r="AJ17" s="226"/>
    </row>
    <row r="18" spans="1:36" ht="15" thickBot="1">
      <c r="A18" s="112" t="s">
        <v>209</v>
      </c>
      <c r="B18" s="95"/>
      <c r="C18" s="95"/>
      <c r="D18" s="95"/>
      <c r="E18" s="95"/>
      <c r="G18" s="146" t="s">
        <v>399</v>
      </c>
      <c r="H18" s="146" t="s">
        <v>400</v>
      </c>
      <c r="I18" s="146" t="s">
        <v>401</v>
      </c>
      <c r="J18" s="146" t="s">
        <v>414</v>
      </c>
      <c r="K18" s="146" t="s">
        <v>195</v>
      </c>
      <c r="M18" s="187" t="s">
        <v>399</v>
      </c>
      <c r="N18" s="187" t="s">
        <v>400</v>
      </c>
      <c r="O18" s="187" t="s">
        <v>401</v>
      </c>
      <c r="P18" s="187" t="s">
        <v>414</v>
      </c>
      <c r="Q18" s="187" t="s">
        <v>195</v>
      </c>
      <c r="R18" t="s">
        <v>434</v>
      </c>
      <c r="T18" s="187" t="s">
        <v>399</v>
      </c>
      <c r="U18" s="187" t="s">
        <v>400</v>
      </c>
      <c r="V18" s="187" t="s">
        <v>401</v>
      </c>
      <c r="W18" s="187" t="s">
        <v>414</v>
      </c>
      <c r="X18" s="187" t="s">
        <v>195</v>
      </c>
      <c r="Z18" s="208" t="s">
        <v>411</v>
      </c>
      <c r="AA18" s="208">
        <v>27</v>
      </c>
      <c r="AB18" s="208">
        <v>2</v>
      </c>
      <c r="AC18" s="208">
        <v>44</v>
      </c>
      <c r="AD18" s="208">
        <v>2</v>
      </c>
      <c r="AE18" s="208">
        <v>2014</v>
      </c>
      <c r="AF18" s="207"/>
      <c r="AH18" s="226"/>
      <c r="AJ18" s="226"/>
    </row>
    <row r="19" spans="1:36" ht="13.5">
      <c r="A19" s="21" t="s">
        <v>399</v>
      </c>
      <c r="B19" s="21" t="s">
        <v>400</v>
      </c>
      <c r="C19" s="21" t="s">
        <v>401</v>
      </c>
      <c r="D19" s="21" t="s">
        <v>414</v>
      </c>
      <c r="E19" s="21" t="s">
        <v>415</v>
      </c>
      <c r="G19" s="144" t="s">
        <v>402</v>
      </c>
      <c r="H19" s="144">
        <v>16</v>
      </c>
      <c r="I19" s="144">
        <v>22</v>
      </c>
      <c r="J19" s="144">
        <v>3</v>
      </c>
      <c r="K19" s="145">
        <v>3</v>
      </c>
      <c r="M19" s="189" t="s">
        <v>402</v>
      </c>
      <c r="N19" s="189">
        <v>14</v>
      </c>
      <c r="O19" s="189">
        <v>20</v>
      </c>
      <c r="P19" s="189">
        <v>3</v>
      </c>
      <c r="Q19" s="187">
        <v>3</v>
      </c>
      <c r="T19" s="189" t="s">
        <v>402</v>
      </c>
      <c r="U19" s="189">
        <v>20</v>
      </c>
      <c r="V19" s="189">
        <v>26</v>
      </c>
      <c r="W19" s="189">
        <v>3</v>
      </c>
      <c r="X19" s="187">
        <v>3</v>
      </c>
      <c r="Z19" s="208" t="s">
        <v>259</v>
      </c>
      <c r="AA19" s="208">
        <v>12</v>
      </c>
      <c r="AB19" s="208">
        <v>18</v>
      </c>
      <c r="AC19" s="208">
        <v>3</v>
      </c>
      <c r="AD19" s="208">
        <v>2</v>
      </c>
      <c r="AE19" s="208">
        <v>2015</v>
      </c>
      <c r="AF19" s="207"/>
      <c r="AH19" s="226"/>
      <c r="AJ19" s="226"/>
    </row>
    <row r="20" spans="1:36" ht="13.5">
      <c r="A20" s="144" t="s">
        <v>402</v>
      </c>
      <c r="B20" s="144">
        <v>16</v>
      </c>
      <c r="C20" s="144">
        <v>22</v>
      </c>
      <c r="D20" s="144">
        <v>3</v>
      </c>
      <c r="E20" s="145">
        <v>3</v>
      </c>
      <c r="F20" s="172"/>
      <c r="G20" s="144" t="s">
        <v>405</v>
      </c>
      <c r="H20" s="144">
        <v>9</v>
      </c>
      <c r="I20" s="144">
        <v>15</v>
      </c>
      <c r="J20" s="144">
        <v>15</v>
      </c>
      <c r="K20" s="145">
        <v>3</v>
      </c>
      <c r="M20" s="189" t="s">
        <v>405</v>
      </c>
      <c r="N20" s="189">
        <v>8</v>
      </c>
      <c r="O20" s="189">
        <v>14</v>
      </c>
      <c r="P20" s="189">
        <v>15</v>
      </c>
      <c r="Q20" s="187">
        <v>3</v>
      </c>
      <c r="R20" s="100"/>
      <c r="T20" s="189"/>
      <c r="U20" s="189"/>
      <c r="V20" s="189"/>
      <c r="W20" s="189"/>
      <c r="X20" s="189"/>
      <c r="Z20" s="144"/>
      <c r="AA20" s="144"/>
      <c r="AB20" s="144"/>
      <c r="AC20" s="144"/>
      <c r="AD20" s="144"/>
      <c r="AE20" s="144"/>
      <c r="AF20" s="207"/>
      <c r="AH20" s="226"/>
      <c r="AJ20" s="226"/>
    </row>
    <row r="21" spans="1:36" ht="15" thickBot="1">
      <c r="A21" s="144" t="s">
        <v>405</v>
      </c>
      <c r="B21" s="144">
        <v>16</v>
      </c>
      <c r="C21" s="144">
        <v>22</v>
      </c>
      <c r="D21" s="144">
        <v>16</v>
      </c>
      <c r="E21" s="145">
        <v>3</v>
      </c>
      <c r="F21" s="172"/>
      <c r="G21" s="144" t="s">
        <v>408</v>
      </c>
      <c r="H21" s="144">
        <v>23</v>
      </c>
      <c r="I21" s="144">
        <v>29</v>
      </c>
      <c r="J21" s="144">
        <v>30</v>
      </c>
      <c r="K21" s="145">
        <v>3</v>
      </c>
      <c r="M21" s="189" t="s">
        <v>408</v>
      </c>
      <c r="N21" s="189">
        <v>22</v>
      </c>
      <c r="O21" s="189">
        <v>28</v>
      </c>
      <c r="P21" s="189">
        <v>30</v>
      </c>
      <c r="Q21" s="187">
        <v>3</v>
      </c>
      <c r="T21" s="189"/>
      <c r="U21" s="189"/>
      <c r="V21" s="189"/>
      <c r="W21" s="189"/>
      <c r="X21" s="189"/>
      <c r="Z21" s="113" t="s">
        <v>209</v>
      </c>
      <c r="AA21" s="211" t="s">
        <v>345</v>
      </c>
      <c r="AB21" s="171"/>
      <c r="AC21" s="171"/>
      <c r="AD21" s="171"/>
      <c r="AE21" s="171"/>
      <c r="AF21" s="207" t="s">
        <v>313</v>
      </c>
      <c r="AG21" s="45" t="s">
        <v>321</v>
      </c>
      <c r="AH21" s="226" t="s">
        <v>321</v>
      </c>
      <c r="AI21" s="225">
        <v>41700</v>
      </c>
      <c r="AJ21" s="227">
        <v>750</v>
      </c>
    </row>
    <row r="22" spans="1:36" ht="13.5">
      <c r="A22" s="144" t="s">
        <v>408</v>
      </c>
      <c r="B22" s="144">
        <v>23</v>
      </c>
      <c r="C22" s="144">
        <v>29</v>
      </c>
      <c r="D22" s="144">
        <v>30</v>
      </c>
      <c r="E22" s="145">
        <v>3</v>
      </c>
      <c r="F22" s="172"/>
      <c r="G22" s="144" t="s">
        <v>411</v>
      </c>
      <c r="H22" s="144">
        <v>29</v>
      </c>
      <c r="I22" s="144">
        <v>4</v>
      </c>
      <c r="J22" s="144">
        <v>44</v>
      </c>
      <c r="K22" s="145">
        <v>3</v>
      </c>
      <c r="M22" s="189" t="s">
        <v>412</v>
      </c>
      <c r="N22" s="189">
        <v>4</v>
      </c>
      <c r="O22" s="189">
        <v>10</v>
      </c>
      <c r="P22" s="189">
        <v>45</v>
      </c>
      <c r="Q22" s="187">
        <v>3</v>
      </c>
      <c r="T22" s="189"/>
      <c r="U22" s="189"/>
      <c r="V22" s="189"/>
      <c r="W22" s="189"/>
      <c r="X22" s="189"/>
      <c r="Z22" s="146" t="s">
        <v>399</v>
      </c>
      <c r="AA22" s="146" t="s">
        <v>120</v>
      </c>
      <c r="AB22" s="146" t="s">
        <v>121</v>
      </c>
      <c r="AC22" s="146" t="s">
        <v>414</v>
      </c>
      <c r="AD22" s="146" t="s">
        <v>195</v>
      </c>
      <c r="AE22" s="146" t="s">
        <v>309</v>
      </c>
      <c r="AF22" s="207"/>
      <c r="AH22" s="226"/>
      <c r="AJ22" s="226"/>
    </row>
    <row r="23" spans="1:36" ht="15" thickBot="1">
      <c r="A23" s="144" t="s">
        <v>411</v>
      </c>
      <c r="B23" s="144">
        <v>22</v>
      </c>
      <c r="C23" s="144">
        <v>28</v>
      </c>
      <c r="D23" s="144">
        <v>43</v>
      </c>
      <c r="E23" s="145">
        <v>3</v>
      </c>
      <c r="F23" s="172"/>
      <c r="G23" s="144"/>
      <c r="H23" s="144"/>
      <c r="I23" s="144"/>
      <c r="J23" s="144"/>
      <c r="K23" s="144"/>
      <c r="M23" s="112" t="s">
        <v>210</v>
      </c>
      <c r="N23" s="185" t="s">
        <v>345</v>
      </c>
      <c r="O23" s="171"/>
      <c r="P23" s="171"/>
      <c r="Q23" s="171"/>
      <c r="T23" s="112" t="s">
        <v>210</v>
      </c>
      <c r="U23" s="185" t="s">
        <v>345</v>
      </c>
      <c r="V23" s="171"/>
      <c r="W23" s="171"/>
      <c r="X23" s="171"/>
      <c r="Z23" s="208" t="s">
        <v>402</v>
      </c>
      <c r="AA23" s="208">
        <v>20</v>
      </c>
      <c r="AB23" s="208">
        <v>26</v>
      </c>
      <c r="AC23" s="208">
        <v>4</v>
      </c>
      <c r="AD23" s="208">
        <v>3</v>
      </c>
      <c r="AE23" s="208">
        <v>2014</v>
      </c>
      <c r="AF23" s="207"/>
      <c r="AH23" s="226"/>
      <c r="AJ23" s="226"/>
    </row>
    <row r="24" spans="7:36" ht="15" thickBot="1">
      <c r="G24" s="112" t="s">
        <v>210</v>
      </c>
      <c r="H24" s="171"/>
      <c r="I24" s="171"/>
      <c r="J24" s="171"/>
      <c r="K24" s="171"/>
      <c r="M24" s="187" t="s">
        <v>399</v>
      </c>
      <c r="N24" s="187" t="s">
        <v>400</v>
      </c>
      <c r="O24" s="187" t="s">
        <v>401</v>
      </c>
      <c r="P24" s="187" t="s">
        <v>414</v>
      </c>
      <c r="Q24" s="187" t="s">
        <v>195</v>
      </c>
      <c r="T24" s="187" t="s">
        <v>399</v>
      </c>
      <c r="U24" s="187" t="s">
        <v>400</v>
      </c>
      <c r="V24" s="187" t="s">
        <v>401</v>
      </c>
      <c r="W24" s="187" t="s">
        <v>414</v>
      </c>
      <c r="X24" s="187" t="s">
        <v>195</v>
      </c>
      <c r="Z24" s="208" t="s">
        <v>405</v>
      </c>
      <c r="AA24" s="208">
        <v>7</v>
      </c>
      <c r="AB24" s="208">
        <v>13</v>
      </c>
      <c r="AC24" s="208">
        <v>15</v>
      </c>
      <c r="AD24" s="208">
        <v>3</v>
      </c>
      <c r="AE24" s="208">
        <v>2014</v>
      </c>
      <c r="AF24" s="207"/>
      <c r="AH24" s="226"/>
      <c r="AJ24" s="226"/>
    </row>
    <row r="25" spans="1:36" ht="15" thickBot="1">
      <c r="A25" s="112" t="s">
        <v>210</v>
      </c>
      <c r="B25" s="95"/>
      <c r="C25" s="95"/>
      <c r="D25" s="95"/>
      <c r="E25" s="95"/>
      <c r="G25" s="146" t="s">
        <v>399</v>
      </c>
      <c r="H25" s="146" t="s">
        <v>400</v>
      </c>
      <c r="I25" s="146" t="s">
        <v>401</v>
      </c>
      <c r="J25" s="146" t="s">
        <v>414</v>
      </c>
      <c r="K25" s="146" t="s">
        <v>195</v>
      </c>
      <c r="M25" s="189" t="s">
        <v>402</v>
      </c>
      <c r="N25" s="189">
        <v>21</v>
      </c>
      <c r="O25" s="189">
        <v>27</v>
      </c>
      <c r="P25" s="189">
        <v>4</v>
      </c>
      <c r="Q25" s="187">
        <v>4</v>
      </c>
      <c r="R25" t="s">
        <v>435</v>
      </c>
      <c r="T25" s="189" t="s">
        <v>402</v>
      </c>
      <c r="U25" s="189">
        <v>27</v>
      </c>
      <c r="V25" s="189">
        <v>2</v>
      </c>
      <c r="W25" s="189">
        <v>4</v>
      </c>
      <c r="X25" s="187">
        <v>4</v>
      </c>
      <c r="Z25" s="208" t="s">
        <v>408</v>
      </c>
      <c r="AA25" s="208">
        <v>21</v>
      </c>
      <c r="AB25" s="208">
        <v>27</v>
      </c>
      <c r="AC25" s="208">
        <v>30</v>
      </c>
      <c r="AD25" s="208">
        <v>3</v>
      </c>
      <c r="AE25" s="208">
        <v>2014</v>
      </c>
      <c r="AF25" s="207"/>
      <c r="AH25" s="226"/>
      <c r="AJ25" s="226"/>
    </row>
    <row r="26" spans="1:36" ht="13.5">
      <c r="A26" s="146" t="s">
        <v>399</v>
      </c>
      <c r="B26" s="146" t="s">
        <v>400</v>
      </c>
      <c r="C26" s="146" t="s">
        <v>401</v>
      </c>
      <c r="D26" s="146" t="s">
        <v>414</v>
      </c>
      <c r="E26" s="146" t="s">
        <v>415</v>
      </c>
      <c r="G26" s="144" t="s">
        <v>402</v>
      </c>
      <c r="H26" s="144">
        <v>23</v>
      </c>
      <c r="I26" s="144">
        <v>29</v>
      </c>
      <c r="J26" s="144">
        <v>4</v>
      </c>
      <c r="K26" s="145">
        <v>4</v>
      </c>
      <c r="M26" s="189" t="s">
        <v>405</v>
      </c>
      <c r="N26" s="189">
        <v>15</v>
      </c>
      <c r="O26" s="189">
        <v>21</v>
      </c>
      <c r="P26" s="189">
        <v>16</v>
      </c>
      <c r="Q26" s="187">
        <v>4</v>
      </c>
      <c r="T26" s="193"/>
      <c r="U26" s="193"/>
      <c r="V26" s="193"/>
      <c r="W26" s="193"/>
      <c r="X26" s="193"/>
      <c r="Z26" s="208" t="s">
        <v>412</v>
      </c>
      <c r="AA26" s="208">
        <v>3</v>
      </c>
      <c r="AB26" s="208">
        <v>9</v>
      </c>
      <c r="AC26" s="208">
        <v>45</v>
      </c>
      <c r="AD26" s="208">
        <v>3</v>
      </c>
      <c r="AE26" s="208">
        <v>2014</v>
      </c>
      <c r="AF26" s="207"/>
      <c r="AH26" s="226"/>
      <c r="AJ26" s="226"/>
    </row>
    <row r="27" spans="1:36" ht="13.5">
      <c r="A27" s="144" t="s">
        <v>402</v>
      </c>
      <c r="B27" s="144">
        <v>23</v>
      </c>
      <c r="C27" s="144">
        <v>29</v>
      </c>
      <c r="D27" s="144">
        <v>4</v>
      </c>
      <c r="E27" s="145">
        <v>4</v>
      </c>
      <c r="G27" s="144" t="s">
        <v>405</v>
      </c>
      <c r="H27" s="144">
        <v>16</v>
      </c>
      <c r="I27" s="144">
        <v>22</v>
      </c>
      <c r="J27" s="144">
        <v>16</v>
      </c>
      <c r="K27" s="145">
        <v>4</v>
      </c>
      <c r="M27" s="189" t="s">
        <v>409</v>
      </c>
      <c r="N27" s="189">
        <v>5</v>
      </c>
      <c r="O27" s="189">
        <v>11</v>
      </c>
      <c r="P27" s="189">
        <v>32</v>
      </c>
      <c r="Q27" s="187">
        <v>4</v>
      </c>
      <c r="R27" s="100"/>
      <c r="T27" s="189"/>
      <c r="U27" s="189"/>
      <c r="V27" s="189"/>
      <c r="W27" s="189"/>
      <c r="X27" s="189"/>
      <c r="Z27" s="208" t="s">
        <v>259</v>
      </c>
      <c r="AA27" s="208">
        <v>19</v>
      </c>
      <c r="AB27" s="208">
        <v>25</v>
      </c>
      <c r="AC27" s="208">
        <v>4</v>
      </c>
      <c r="AD27" s="208">
        <v>3</v>
      </c>
      <c r="AE27" s="208">
        <v>2015</v>
      </c>
      <c r="AF27" s="207"/>
      <c r="AH27" s="226"/>
      <c r="AJ27" s="226"/>
    </row>
    <row r="28" spans="1:36" ht="13.5">
      <c r="A28" s="144" t="s">
        <v>405</v>
      </c>
      <c r="B28" s="144">
        <v>23</v>
      </c>
      <c r="C28" s="144">
        <v>29</v>
      </c>
      <c r="D28" s="144">
        <v>17</v>
      </c>
      <c r="E28" s="145">
        <v>4</v>
      </c>
      <c r="G28" s="144" t="s">
        <v>409</v>
      </c>
      <c r="H28" s="144">
        <v>6</v>
      </c>
      <c r="I28" s="144">
        <v>12</v>
      </c>
      <c r="J28" s="144">
        <v>32</v>
      </c>
      <c r="K28" s="145">
        <v>4</v>
      </c>
      <c r="M28" s="189" t="s">
        <v>412</v>
      </c>
      <c r="N28" s="189">
        <v>11</v>
      </c>
      <c r="O28" s="189">
        <v>17</v>
      </c>
      <c r="P28" s="189">
        <v>46</v>
      </c>
      <c r="Q28" s="187">
        <v>4</v>
      </c>
      <c r="T28" s="189"/>
      <c r="U28" s="189"/>
      <c r="V28" s="189"/>
      <c r="W28" s="189"/>
      <c r="X28" s="189"/>
      <c r="Z28" s="144"/>
      <c r="AA28" s="144"/>
      <c r="AB28" s="144"/>
      <c r="AC28" s="144"/>
      <c r="AD28" s="144"/>
      <c r="AE28" s="144"/>
      <c r="AF28" s="207"/>
      <c r="AH28" s="226"/>
      <c r="AJ28" s="226"/>
    </row>
    <row r="29" spans="1:36" ht="15" thickBot="1">
      <c r="A29" s="144" t="s">
        <v>409</v>
      </c>
      <c r="B29" s="144">
        <v>6</v>
      </c>
      <c r="C29" s="144">
        <v>12</v>
      </c>
      <c r="D29" s="144">
        <v>32</v>
      </c>
      <c r="E29" s="145">
        <v>4</v>
      </c>
      <c r="G29" s="144" t="s">
        <v>412</v>
      </c>
      <c r="H29" s="144">
        <v>5</v>
      </c>
      <c r="I29" s="144">
        <v>11</v>
      </c>
      <c r="J29" s="144">
        <v>45</v>
      </c>
      <c r="K29" s="145">
        <v>4</v>
      </c>
      <c r="M29" s="112" t="s">
        <v>211</v>
      </c>
      <c r="N29" s="185" t="s">
        <v>345</v>
      </c>
      <c r="O29" s="171"/>
      <c r="P29" s="171"/>
      <c r="Q29" s="171"/>
      <c r="T29" s="112" t="s">
        <v>211</v>
      </c>
      <c r="U29" s="185" t="s">
        <v>345</v>
      </c>
      <c r="V29" s="171"/>
      <c r="W29" s="171"/>
      <c r="X29" s="171"/>
      <c r="Z29" s="113" t="s">
        <v>210</v>
      </c>
      <c r="AA29" s="211" t="s">
        <v>345</v>
      </c>
      <c r="AB29" s="171"/>
      <c r="AC29" s="171"/>
      <c r="AD29" s="171"/>
      <c r="AE29" s="171"/>
      <c r="AF29" s="207" t="s">
        <v>312</v>
      </c>
      <c r="AG29" s="45" t="s">
        <v>322</v>
      </c>
      <c r="AH29" s="226" t="s">
        <v>322</v>
      </c>
      <c r="AI29" s="225">
        <v>41703</v>
      </c>
      <c r="AJ29" s="228">
        <v>1100</v>
      </c>
    </row>
    <row r="30" spans="1:36" ht="13.5">
      <c r="A30" s="144" t="s">
        <v>411</v>
      </c>
      <c r="B30" s="144">
        <v>29</v>
      </c>
      <c r="C30" s="144">
        <v>4</v>
      </c>
      <c r="D30" s="144">
        <v>44</v>
      </c>
      <c r="E30" s="145">
        <v>4</v>
      </c>
      <c r="G30" s="144"/>
      <c r="H30" s="144"/>
      <c r="I30" s="144"/>
      <c r="J30" s="144"/>
      <c r="K30" s="144"/>
      <c r="M30" s="187" t="s">
        <v>399</v>
      </c>
      <c r="N30" s="187" t="s">
        <v>400</v>
      </c>
      <c r="O30" s="187" t="s">
        <v>401</v>
      </c>
      <c r="P30" s="187" t="s">
        <v>414</v>
      </c>
      <c r="Q30" s="187" t="s">
        <v>195</v>
      </c>
      <c r="T30" s="187" t="s">
        <v>399</v>
      </c>
      <c r="U30" s="187" t="s">
        <v>400</v>
      </c>
      <c r="V30" s="187" t="s">
        <v>401</v>
      </c>
      <c r="W30" s="187" t="s">
        <v>414</v>
      </c>
      <c r="X30" s="187" t="s">
        <v>195</v>
      </c>
      <c r="Z30" s="146" t="s">
        <v>399</v>
      </c>
      <c r="AA30" s="146" t="s">
        <v>120</v>
      </c>
      <c r="AB30" s="146" t="s">
        <v>121</v>
      </c>
      <c r="AC30" s="146" t="s">
        <v>414</v>
      </c>
      <c r="AD30" s="146" t="s">
        <v>195</v>
      </c>
      <c r="AE30" s="146" t="s">
        <v>309</v>
      </c>
      <c r="AF30" s="207"/>
      <c r="AH30" s="226"/>
      <c r="AJ30" s="226"/>
    </row>
    <row r="31" spans="7:36" ht="15" thickBot="1">
      <c r="G31" s="112" t="s">
        <v>211</v>
      </c>
      <c r="H31" s="171"/>
      <c r="I31" s="171"/>
      <c r="J31" s="171"/>
      <c r="K31" s="171"/>
      <c r="M31" s="189" t="s">
        <v>402</v>
      </c>
      <c r="N31" s="189">
        <v>28</v>
      </c>
      <c r="O31" s="189">
        <v>3</v>
      </c>
      <c r="P31" s="189">
        <v>5</v>
      </c>
      <c r="Q31" s="187">
        <v>5</v>
      </c>
      <c r="T31" s="189" t="s">
        <v>403</v>
      </c>
      <c r="U31" s="189">
        <v>3</v>
      </c>
      <c r="V31" s="189">
        <v>9</v>
      </c>
      <c r="W31" s="189">
        <v>5</v>
      </c>
      <c r="X31" s="187">
        <v>5</v>
      </c>
      <c r="Z31" s="208" t="s">
        <v>402</v>
      </c>
      <c r="AA31" s="208">
        <v>27</v>
      </c>
      <c r="AB31" s="208">
        <v>2</v>
      </c>
      <c r="AC31" s="208">
        <v>5</v>
      </c>
      <c r="AD31" s="208">
        <v>4</v>
      </c>
      <c r="AE31" s="208">
        <v>2014</v>
      </c>
      <c r="AF31" s="207"/>
      <c r="AH31" s="226"/>
      <c r="AJ31" s="226"/>
    </row>
    <row r="32" spans="1:36" ht="15" thickBot="1">
      <c r="A32" s="112" t="s">
        <v>211</v>
      </c>
      <c r="B32" s="95"/>
      <c r="C32" s="95"/>
      <c r="D32" s="95"/>
      <c r="E32" s="95"/>
      <c r="G32" s="146" t="s">
        <v>399</v>
      </c>
      <c r="H32" s="146" t="s">
        <v>400</v>
      </c>
      <c r="I32" s="146" t="s">
        <v>401</v>
      </c>
      <c r="J32" s="146" t="s">
        <v>414</v>
      </c>
      <c r="K32" s="146" t="s">
        <v>195</v>
      </c>
      <c r="M32" s="189" t="s">
        <v>405</v>
      </c>
      <c r="N32" s="189">
        <v>22</v>
      </c>
      <c r="O32" s="189">
        <v>28</v>
      </c>
      <c r="P32" s="189">
        <v>17</v>
      </c>
      <c r="Q32" s="187">
        <v>5</v>
      </c>
      <c r="R32" t="s">
        <v>292</v>
      </c>
      <c r="T32" s="193"/>
      <c r="U32" s="193"/>
      <c r="V32" s="193"/>
      <c r="W32" s="193"/>
      <c r="X32" s="193"/>
      <c r="Z32" s="208" t="s">
        <v>405</v>
      </c>
      <c r="AA32" s="208">
        <v>14</v>
      </c>
      <c r="AB32" s="208">
        <v>20</v>
      </c>
      <c r="AC32" s="208">
        <v>16</v>
      </c>
      <c r="AD32" s="208">
        <v>4</v>
      </c>
      <c r="AE32" s="208">
        <v>2014</v>
      </c>
      <c r="AF32" s="207"/>
      <c r="AH32" s="226"/>
      <c r="AJ32" s="226"/>
    </row>
    <row r="33" spans="1:36" ht="13.5">
      <c r="A33" s="21" t="s">
        <v>399</v>
      </c>
      <c r="B33" s="21" t="s">
        <v>400</v>
      </c>
      <c r="C33" s="21" t="s">
        <v>401</v>
      </c>
      <c r="D33" s="21" t="s">
        <v>414</v>
      </c>
      <c r="E33" s="21" t="s">
        <v>415</v>
      </c>
      <c r="G33" s="144" t="s">
        <v>402</v>
      </c>
      <c r="H33" s="144">
        <v>30</v>
      </c>
      <c r="I33" s="144">
        <v>5</v>
      </c>
      <c r="J33" s="144">
        <v>5</v>
      </c>
      <c r="K33" s="145">
        <v>5</v>
      </c>
      <c r="M33" s="189" t="s">
        <v>409</v>
      </c>
      <c r="N33" s="189">
        <v>12</v>
      </c>
      <c r="O33" s="189">
        <v>18</v>
      </c>
      <c r="P33" s="189">
        <v>33</v>
      </c>
      <c r="Q33" s="187">
        <v>5</v>
      </c>
      <c r="T33" s="193"/>
      <c r="U33" s="193"/>
      <c r="V33" s="193"/>
      <c r="W33" s="193"/>
      <c r="X33" s="193"/>
      <c r="Z33" s="208" t="s">
        <v>409</v>
      </c>
      <c r="AA33" s="208">
        <v>4</v>
      </c>
      <c r="AB33" s="208">
        <v>10</v>
      </c>
      <c r="AC33" s="208">
        <v>32</v>
      </c>
      <c r="AD33" s="208">
        <v>4</v>
      </c>
      <c r="AE33" s="208">
        <v>2014</v>
      </c>
      <c r="AF33" s="207"/>
      <c r="AH33" s="226"/>
      <c r="AJ33" s="226"/>
    </row>
    <row r="34" spans="1:36" ht="13.5">
      <c r="A34" s="144" t="s">
        <v>402</v>
      </c>
      <c r="B34" s="144">
        <v>30</v>
      </c>
      <c r="C34" s="144">
        <v>5</v>
      </c>
      <c r="D34" s="144">
        <v>5</v>
      </c>
      <c r="E34" s="145">
        <v>5</v>
      </c>
      <c r="G34" s="144" t="s">
        <v>405</v>
      </c>
      <c r="H34" s="144">
        <v>23</v>
      </c>
      <c r="I34" s="144">
        <v>29</v>
      </c>
      <c r="J34" s="144">
        <v>17</v>
      </c>
      <c r="K34" s="145">
        <v>5</v>
      </c>
      <c r="M34" s="189" t="s">
        <v>412</v>
      </c>
      <c r="N34" s="189">
        <v>18</v>
      </c>
      <c r="O34" s="189">
        <v>24</v>
      </c>
      <c r="P34" s="189">
        <v>47</v>
      </c>
      <c r="Q34" s="187">
        <v>5</v>
      </c>
      <c r="T34" s="189"/>
      <c r="U34" s="189"/>
      <c r="V34" s="189"/>
      <c r="W34" s="189"/>
      <c r="X34" s="189"/>
      <c r="Z34" s="208" t="s">
        <v>412</v>
      </c>
      <c r="AA34" s="208">
        <v>10</v>
      </c>
      <c r="AB34" s="208">
        <v>16</v>
      </c>
      <c r="AC34" s="208">
        <v>46</v>
      </c>
      <c r="AD34" s="208">
        <v>4</v>
      </c>
      <c r="AE34" s="208">
        <v>2014</v>
      </c>
      <c r="AF34" s="207"/>
      <c r="AH34" s="226"/>
      <c r="AJ34" s="226"/>
    </row>
    <row r="35" spans="1:36" ht="15" thickBot="1">
      <c r="A35" s="144" t="s">
        <v>405</v>
      </c>
      <c r="B35" s="144">
        <v>30</v>
      </c>
      <c r="C35" s="144">
        <v>6</v>
      </c>
      <c r="D35" s="144">
        <v>18</v>
      </c>
      <c r="E35" s="145">
        <v>5</v>
      </c>
      <c r="G35" s="144" t="s">
        <v>409</v>
      </c>
      <c r="H35" s="144">
        <v>13</v>
      </c>
      <c r="I35" s="144">
        <v>19</v>
      </c>
      <c r="J35" s="144">
        <v>33</v>
      </c>
      <c r="K35" s="145">
        <v>5</v>
      </c>
      <c r="M35" s="112" t="s">
        <v>212</v>
      </c>
      <c r="N35" s="186" t="s">
        <v>46</v>
      </c>
      <c r="O35" s="171"/>
      <c r="P35" s="171"/>
      <c r="Q35" s="171"/>
      <c r="T35" s="112" t="s">
        <v>212</v>
      </c>
      <c r="U35" s="186" t="s">
        <v>46</v>
      </c>
      <c r="V35" s="171"/>
      <c r="W35" s="171"/>
      <c r="X35" s="171"/>
      <c r="Z35" s="208" t="s">
        <v>259</v>
      </c>
      <c r="AA35" s="208">
        <v>26</v>
      </c>
      <c r="AB35" s="208">
        <v>1</v>
      </c>
      <c r="AC35" s="208">
        <v>5</v>
      </c>
      <c r="AD35" s="208">
        <v>4</v>
      </c>
      <c r="AE35" s="208">
        <v>2015</v>
      </c>
      <c r="AF35" s="207"/>
      <c r="AH35" s="226"/>
      <c r="AJ35" s="226"/>
    </row>
    <row r="36" spans="1:36" ht="13.5">
      <c r="A36" s="144" t="s">
        <v>409</v>
      </c>
      <c r="B36" s="144">
        <v>13</v>
      </c>
      <c r="C36" s="144">
        <v>19</v>
      </c>
      <c r="D36" s="144">
        <v>33</v>
      </c>
      <c r="E36" s="145">
        <v>5</v>
      </c>
      <c r="G36" s="144" t="s">
        <v>412</v>
      </c>
      <c r="H36" s="144">
        <v>12</v>
      </c>
      <c r="I36" s="144">
        <v>18</v>
      </c>
      <c r="J36" s="144">
        <v>46</v>
      </c>
      <c r="K36" s="145">
        <v>5</v>
      </c>
      <c r="M36" s="187" t="s">
        <v>399</v>
      </c>
      <c r="N36" s="187" t="s">
        <v>400</v>
      </c>
      <c r="O36" s="187" t="s">
        <v>401</v>
      </c>
      <c r="P36" s="187" t="s">
        <v>414</v>
      </c>
      <c r="Q36" s="187" t="s">
        <v>195</v>
      </c>
      <c r="T36" s="187" t="s">
        <v>399</v>
      </c>
      <c r="U36" s="187" t="s">
        <v>400</v>
      </c>
      <c r="V36" s="187" t="s">
        <v>401</v>
      </c>
      <c r="W36" s="187" t="s">
        <v>414</v>
      </c>
      <c r="X36" s="187" t="s">
        <v>195</v>
      </c>
      <c r="Z36" s="144"/>
      <c r="AA36" s="144"/>
      <c r="AB36" s="144"/>
      <c r="AC36" s="144"/>
      <c r="AD36" s="144"/>
      <c r="AE36" s="144"/>
      <c r="AF36" s="207"/>
      <c r="AH36" s="226"/>
      <c r="AJ36" s="226"/>
    </row>
    <row r="37" spans="1:36" ht="15" thickBot="1">
      <c r="A37" s="144" t="s">
        <v>412</v>
      </c>
      <c r="B37" s="144">
        <v>12</v>
      </c>
      <c r="C37" s="144">
        <v>18</v>
      </c>
      <c r="D37" s="144">
        <v>46</v>
      </c>
      <c r="E37" s="145">
        <v>5</v>
      </c>
      <c r="G37" s="144"/>
      <c r="H37" s="144"/>
      <c r="I37" s="144"/>
      <c r="J37" s="144"/>
      <c r="K37" s="144"/>
      <c r="M37" s="189" t="s">
        <v>403</v>
      </c>
      <c r="N37" s="189">
        <v>4</v>
      </c>
      <c r="O37" s="189">
        <v>10</v>
      </c>
      <c r="P37" s="189">
        <v>6</v>
      </c>
      <c r="Q37" s="187">
        <v>6</v>
      </c>
      <c r="T37" s="189" t="s">
        <v>403</v>
      </c>
      <c r="U37" s="189">
        <v>10</v>
      </c>
      <c r="V37" s="189">
        <v>16</v>
      </c>
      <c r="W37" s="189">
        <v>6</v>
      </c>
      <c r="X37" s="187">
        <v>6</v>
      </c>
      <c r="Z37" s="113" t="s">
        <v>211</v>
      </c>
      <c r="AA37" s="211" t="s">
        <v>345</v>
      </c>
      <c r="AB37" s="171"/>
      <c r="AC37" s="171"/>
      <c r="AD37" s="171"/>
      <c r="AE37" s="171"/>
      <c r="AF37" s="207" t="s">
        <v>314</v>
      </c>
      <c r="AG37" s="45" t="s">
        <v>56</v>
      </c>
      <c r="AH37" s="226" t="s">
        <v>56</v>
      </c>
      <c r="AI37" s="225">
        <v>41703</v>
      </c>
      <c r="AJ37" s="227">
        <v>1100</v>
      </c>
    </row>
    <row r="38" spans="7:36" ht="15" thickBot="1">
      <c r="G38" s="112" t="s">
        <v>212</v>
      </c>
      <c r="H38" s="171"/>
      <c r="I38" s="171"/>
      <c r="J38" s="171"/>
      <c r="K38" s="171"/>
      <c r="M38" s="189" t="s">
        <v>405</v>
      </c>
      <c r="N38" s="189">
        <v>29</v>
      </c>
      <c r="O38" s="189">
        <v>5</v>
      </c>
      <c r="P38" s="189">
        <v>18</v>
      </c>
      <c r="Q38" s="187">
        <v>6</v>
      </c>
      <c r="T38" s="193"/>
      <c r="U38" s="193"/>
      <c r="V38" s="193"/>
      <c r="W38" s="193"/>
      <c r="X38" s="193"/>
      <c r="Z38" s="146" t="s">
        <v>399</v>
      </c>
      <c r="AA38" s="146" t="s">
        <v>120</v>
      </c>
      <c r="AB38" s="146" t="s">
        <v>121</v>
      </c>
      <c r="AC38" s="146" t="s">
        <v>414</v>
      </c>
      <c r="AD38" s="146" t="s">
        <v>195</v>
      </c>
      <c r="AE38" s="146" t="s">
        <v>309</v>
      </c>
      <c r="AF38" s="207"/>
      <c r="AH38" s="226"/>
      <c r="AJ38" s="226"/>
    </row>
    <row r="39" spans="1:36" ht="15" thickBot="1">
      <c r="A39" s="112" t="s">
        <v>212</v>
      </c>
      <c r="B39" s="95"/>
      <c r="C39" s="95"/>
      <c r="D39" s="95"/>
      <c r="E39" s="95"/>
      <c r="G39" s="146" t="s">
        <v>399</v>
      </c>
      <c r="H39" s="146" t="s">
        <v>400</v>
      </c>
      <c r="I39" s="146" t="s">
        <v>401</v>
      </c>
      <c r="J39" s="146" t="s">
        <v>414</v>
      </c>
      <c r="K39" s="146" t="s">
        <v>195</v>
      </c>
      <c r="M39" s="189" t="s">
        <v>409</v>
      </c>
      <c r="N39" s="189">
        <v>19</v>
      </c>
      <c r="O39" s="189">
        <v>25</v>
      </c>
      <c r="P39" s="189">
        <v>34</v>
      </c>
      <c r="Q39" s="187">
        <v>6</v>
      </c>
      <c r="R39" s="138" t="s">
        <v>276</v>
      </c>
      <c r="T39" s="193"/>
      <c r="U39" s="193"/>
      <c r="V39" s="193"/>
      <c r="W39" s="193"/>
      <c r="X39" s="193"/>
      <c r="Z39" s="208" t="s">
        <v>403</v>
      </c>
      <c r="AA39" s="208">
        <v>3</v>
      </c>
      <c r="AB39" s="208">
        <v>9</v>
      </c>
      <c r="AC39" s="208">
        <v>6</v>
      </c>
      <c r="AD39" s="208">
        <v>5</v>
      </c>
      <c r="AE39" s="208">
        <v>2014</v>
      </c>
      <c r="AF39" s="207"/>
      <c r="AH39" s="226"/>
      <c r="AJ39" s="226"/>
    </row>
    <row r="40" spans="1:36" ht="13.5">
      <c r="A40" s="21" t="s">
        <v>399</v>
      </c>
      <c r="B40" s="21" t="s">
        <v>400</v>
      </c>
      <c r="C40" s="21" t="s">
        <v>401</v>
      </c>
      <c r="D40" s="21" t="s">
        <v>414</v>
      </c>
      <c r="E40" s="21" t="s">
        <v>415</v>
      </c>
      <c r="G40" s="144" t="s">
        <v>403</v>
      </c>
      <c r="H40" s="144">
        <v>13</v>
      </c>
      <c r="I40" s="144">
        <v>19</v>
      </c>
      <c r="J40" s="144">
        <v>7</v>
      </c>
      <c r="K40" s="145">
        <v>6</v>
      </c>
      <c r="M40" s="189" t="s">
        <v>412</v>
      </c>
      <c r="N40" s="189">
        <v>25</v>
      </c>
      <c r="O40" s="189">
        <v>1</v>
      </c>
      <c r="P40" s="189">
        <v>48</v>
      </c>
      <c r="Q40" s="187">
        <v>6</v>
      </c>
      <c r="T40" s="193"/>
      <c r="U40" s="193"/>
      <c r="V40" s="193"/>
      <c r="W40" s="193"/>
      <c r="X40" s="193"/>
      <c r="Z40" s="208" t="s">
        <v>405</v>
      </c>
      <c r="AA40" s="208">
        <v>21</v>
      </c>
      <c r="AB40" s="208">
        <v>27</v>
      </c>
      <c r="AC40" s="208">
        <v>17</v>
      </c>
      <c r="AD40" s="208">
        <v>5</v>
      </c>
      <c r="AE40" s="208">
        <v>2014</v>
      </c>
      <c r="AF40" s="207"/>
      <c r="AH40" s="226"/>
      <c r="AJ40" s="226"/>
    </row>
    <row r="41" spans="1:36" ht="15" thickBot="1">
      <c r="A41" s="144" t="s">
        <v>403</v>
      </c>
      <c r="B41" s="144">
        <v>13</v>
      </c>
      <c r="C41" s="144">
        <v>19</v>
      </c>
      <c r="D41" s="144">
        <v>7</v>
      </c>
      <c r="E41" s="145">
        <v>6</v>
      </c>
      <c r="G41" s="144" t="s">
        <v>405</v>
      </c>
      <c r="H41" s="144">
        <v>30</v>
      </c>
      <c r="I41" s="144">
        <v>6</v>
      </c>
      <c r="J41" s="144">
        <v>18</v>
      </c>
      <c r="K41" s="145">
        <v>6</v>
      </c>
      <c r="M41" s="112" t="s">
        <v>213</v>
      </c>
      <c r="N41" s="186" t="s">
        <v>46</v>
      </c>
      <c r="O41" s="171"/>
      <c r="P41" s="171"/>
      <c r="Q41" s="171"/>
      <c r="T41" s="112" t="s">
        <v>213</v>
      </c>
      <c r="U41" s="186" t="s">
        <v>46</v>
      </c>
      <c r="V41" s="171"/>
      <c r="W41" s="171"/>
      <c r="X41" s="171"/>
      <c r="Z41" s="208" t="s">
        <v>409</v>
      </c>
      <c r="AA41" s="208">
        <v>18</v>
      </c>
      <c r="AB41" s="208">
        <v>24</v>
      </c>
      <c r="AC41" s="208">
        <v>34</v>
      </c>
      <c r="AD41" s="208">
        <v>5</v>
      </c>
      <c r="AE41" s="208">
        <v>2014</v>
      </c>
      <c r="AF41" s="207"/>
      <c r="AH41" s="226"/>
      <c r="AJ41" s="226"/>
    </row>
    <row r="42" spans="1:36" ht="13.5">
      <c r="A42" s="144" t="s">
        <v>406</v>
      </c>
      <c r="B42" s="144">
        <v>7</v>
      </c>
      <c r="C42" s="144">
        <v>13</v>
      </c>
      <c r="D42" s="144">
        <v>19</v>
      </c>
      <c r="E42" s="145">
        <v>6</v>
      </c>
      <c r="G42" s="144" t="s">
        <v>409</v>
      </c>
      <c r="H42" s="144">
        <v>20</v>
      </c>
      <c r="I42" s="144">
        <v>26</v>
      </c>
      <c r="J42" s="144">
        <v>34</v>
      </c>
      <c r="K42" s="145">
        <v>6</v>
      </c>
      <c r="M42" s="187" t="s">
        <v>399</v>
      </c>
      <c r="N42" s="187" t="s">
        <v>400</v>
      </c>
      <c r="O42" s="187" t="s">
        <v>401</v>
      </c>
      <c r="P42" s="187" t="s">
        <v>414</v>
      </c>
      <c r="Q42" s="187" t="s">
        <v>195</v>
      </c>
      <c r="T42" s="187" t="s">
        <v>399</v>
      </c>
      <c r="U42" s="187" t="s">
        <v>400</v>
      </c>
      <c r="V42" s="187" t="s">
        <v>401</v>
      </c>
      <c r="W42" s="187" t="s">
        <v>414</v>
      </c>
      <c r="X42" s="187" t="s">
        <v>195</v>
      </c>
      <c r="Z42" s="208" t="s">
        <v>412</v>
      </c>
      <c r="AA42" s="208">
        <v>17</v>
      </c>
      <c r="AB42" s="208">
        <v>23</v>
      </c>
      <c r="AC42" s="208">
        <v>47</v>
      </c>
      <c r="AD42" s="208">
        <v>5</v>
      </c>
      <c r="AE42" s="208">
        <v>2014</v>
      </c>
      <c r="AF42" s="207"/>
      <c r="AH42" s="226"/>
      <c r="AJ42" s="226"/>
    </row>
    <row r="43" spans="1:36" ht="13.5">
      <c r="A43" s="144" t="s">
        <v>409</v>
      </c>
      <c r="B43" s="144">
        <v>20</v>
      </c>
      <c r="C43" s="144">
        <v>26</v>
      </c>
      <c r="D43" s="144">
        <v>34</v>
      </c>
      <c r="E43" s="145">
        <v>6</v>
      </c>
      <c r="G43" s="144" t="s">
        <v>412</v>
      </c>
      <c r="H43" s="144">
        <v>19</v>
      </c>
      <c r="I43" s="144">
        <v>25</v>
      </c>
      <c r="J43" s="144">
        <v>47</v>
      </c>
      <c r="K43" s="145">
        <v>6</v>
      </c>
      <c r="M43" s="189" t="s">
        <v>403</v>
      </c>
      <c r="N43" s="189">
        <v>11</v>
      </c>
      <c r="O43" s="189">
        <v>17</v>
      </c>
      <c r="P43" s="189">
        <v>7</v>
      </c>
      <c r="Q43" s="187">
        <v>7</v>
      </c>
      <c r="T43" s="189" t="s">
        <v>403</v>
      </c>
      <c r="U43" s="189">
        <v>17</v>
      </c>
      <c r="V43" s="189">
        <v>23</v>
      </c>
      <c r="W43" s="189">
        <v>7</v>
      </c>
      <c r="X43" s="187">
        <v>7</v>
      </c>
      <c r="Z43" s="208" t="s">
        <v>157</v>
      </c>
      <c r="AA43" s="208">
        <v>2</v>
      </c>
      <c r="AB43" s="208">
        <v>8</v>
      </c>
      <c r="AC43" s="208">
        <v>6</v>
      </c>
      <c r="AD43" s="208">
        <v>5</v>
      </c>
      <c r="AE43" s="208">
        <v>2015</v>
      </c>
      <c r="AF43" s="207"/>
      <c r="AH43" s="226"/>
      <c r="AJ43" s="226"/>
    </row>
    <row r="44" spans="1:36" ht="13.5">
      <c r="A44" s="144" t="s">
        <v>412</v>
      </c>
      <c r="B44" s="144">
        <v>19</v>
      </c>
      <c r="C44" s="144">
        <v>25</v>
      </c>
      <c r="D44" s="144">
        <v>47</v>
      </c>
      <c r="E44" s="145">
        <v>6</v>
      </c>
      <c r="G44" s="144"/>
      <c r="H44" s="144"/>
      <c r="I44" s="144"/>
      <c r="J44" s="144"/>
      <c r="K44" s="144"/>
      <c r="M44" s="189" t="s">
        <v>406</v>
      </c>
      <c r="N44" s="189">
        <v>6</v>
      </c>
      <c r="O44" s="189">
        <v>12</v>
      </c>
      <c r="P44" s="189">
        <v>19</v>
      </c>
      <c r="Q44" s="187">
        <v>7</v>
      </c>
      <c r="T44" s="189"/>
      <c r="U44" s="189"/>
      <c r="V44" s="189"/>
      <c r="W44" s="189"/>
      <c r="X44" s="187"/>
      <c r="Z44" s="144"/>
      <c r="AA44" s="144"/>
      <c r="AB44" s="144"/>
      <c r="AC44" s="144"/>
      <c r="AD44" s="144"/>
      <c r="AE44" s="144"/>
      <c r="AF44" s="207"/>
      <c r="AH44" s="226"/>
      <c r="AJ44" s="226"/>
    </row>
    <row r="45" spans="7:36" ht="15" thickBot="1">
      <c r="G45" s="112" t="s">
        <v>213</v>
      </c>
      <c r="H45" s="171"/>
      <c r="I45" s="171"/>
      <c r="J45" s="171"/>
      <c r="K45" s="171"/>
      <c r="M45" s="189" t="s">
        <v>410</v>
      </c>
      <c r="N45" s="189">
        <v>9</v>
      </c>
      <c r="O45" s="189">
        <v>15</v>
      </c>
      <c r="P45" s="189">
        <v>37</v>
      </c>
      <c r="Q45" s="187">
        <v>7</v>
      </c>
      <c r="T45" s="193"/>
      <c r="U45" s="193"/>
      <c r="V45" s="193"/>
      <c r="W45" s="193"/>
      <c r="X45" s="193"/>
      <c r="Z45" s="113" t="s">
        <v>212</v>
      </c>
      <c r="AA45" s="211" t="s">
        <v>345</v>
      </c>
      <c r="AB45" s="171"/>
      <c r="AC45" s="171"/>
      <c r="AD45" s="171"/>
      <c r="AE45" s="171"/>
      <c r="AF45" s="207" t="s">
        <v>167</v>
      </c>
      <c r="AG45" s="45" t="s">
        <v>328</v>
      </c>
      <c r="AH45" s="226" t="s">
        <v>57</v>
      </c>
      <c r="AJ45" s="226"/>
    </row>
    <row r="46" spans="1:36" ht="15" thickBot="1">
      <c r="A46" s="112" t="s">
        <v>213</v>
      </c>
      <c r="B46" s="95"/>
      <c r="C46" s="95"/>
      <c r="D46" s="95"/>
      <c r="E46" s="95"/>
      <c r="G46" s="146" t="s">
        <v>399</v>
      </c>
      <c r="H46" s="146" t="s">
        <v>400</v>
      </c>
      <c r="I46" s="146" t="s">
        <v>401</v>
      </c>
      <c r="J46" s="146" t="s">
        <v>414</v>
      </c>
      <c r="K46" s="146" t="s">
        <v>195</v>
      </c>
      <c r="M46" s="189" t="s">
        <v>413</v>
      </c>
      <c r="N46" s="189">
        <v>2</v>
      </c>
      <c r="O46" s="189">
        <v>8</v>
      </c>
      <c r="P46" s="189">
        <v>49</v>
      </c>
      <c r="Q46" s="187">
        <v>7</v>
      </c>
      <c r="R46" s="138" t="s">
        <v>276</v>
      </c>
      <c r="T46" s="193"/>
      <c r="U46" s="193"/>
      <c r="V46" s="193"/>
      <c r="W46" s="193"/>
      <c r="X46" s="193"/>
      <c r="Z46" s="146" t="s">
        <v>399</v>
      </c>
      <c r="AA46" s="146" t="s">
        <v>120</v>
      </c>
      <c r="AB46" s="146" t="s">
        <v>121</v>
      </c>
      <c r="AC46" s="146" t="s">
        <v>414</v>
      </c>
      <c r="AD46" s="146" t="s">
        <v>195</v>
      </c>
      <c r="AE46" s="146" t="s">
        <v>309</v>
      </c>
      <c r="AH46" s="226"/>
      <c r="AJ46" s="226"/>
    </row>
    <row r="47" spans="1:36" ht="15" thickBot="1">
      <c r="A47" s="21" t="s">
        <v>399</v>
      </c>
      <c r="B47" s="21" t="s">
        <v>400</v>
      </c>
      <c r="C47" s="21" t="s">
        <v>401</v>
      </c>
      <c r="D47" s="21" t="s">
        <v>414</v>
      </c>
      <c r="E47" s="21" t="s">
        <v>415</v>
      </c>
      <c r="G47" s="144" t="s">
        <v>403</v>
      </c>
      <c r="H47" s="144">
        <v>20</v>
      </c>
      <c r="I47" s="144">
        <v>26</v>
      </c>
      <c r="J47" s="144">
        <v>8</v>
      </c>
      <c r="K47" s="145">
        <v>7</v>
      </c>
      <c r="M47" s="112" t="s">
        <v>214</v>
      </c>
      <c r="N47" s="185" t="s">
        <v>345</v>
      </c>
      <c r="O47" s="171"/>
      <c r="P47" s="171"/>
      <c r="Q47" s="171"/>
      <c r="T47" s="112" t="s">
        <v>214</v>
      </c>
      <c r="U47" s="185" t="s">
        <v>345</v>
      </c>
      <c r="V47" s="171"/>
      <c r="W47" s="171"/>
      <c r="X47" s="171"/>
      <c r="Z47" s="208" t="s">
        <v>403</v>
      </c>
      <c r="AA47" s="208">
        <v>10</v>
      </c>
      <c r="AB47" s="208">
        <v>16</v>
      </c>
      <c r="AC47" s="208">
        <v>7</v>
      </c>
      <c r="AD47" s="208">
        <v>6</v>
      </c>
      <c r="AE47" s="208">
        <v>2014</v>
      </c>
      <c r="AF47" s="207"/>
      <c r="AH47" s="226"/>
      <c r="AJ47" s="226"/>
    </row>
    <row r="48" spans="1:36" ht="13.5">
      <c r="A48" s="144" t="s">
        <v>403</v>
      </c>
      <c r="B48" s="144">
        <v>20</v>
      </c>
      <c r="C48" s="144">
        <v>26</v>
      </c>
      <c r="D48" s="144">
        <v>8</v>
      </c>
      <c r="E48" s="145">
        <v>7</v>
      </c>
      <c r="G48" s="144" t="s">
        <v>406</v>
      </c>
      <c r="H48" s="144">
        <v>7</v>
      </c>
      <c r="I48" s="144">
        <v>13</v>
      </c>
      <c r="J48" s="144">
        <v>19</v>
      </c>
      <c r="K48" s="145">
        <v>7</v>
      </c>
      <c r="M48" s="187" t="s">
        <v>399</v>
      </c>
      <c r="N48" s="187" t="s">
        <v>400</v>
      </c>
      <c r="O48" s="187" t="s">
        <v>401</v>
      </c>
      <c r="P48" s="187" t="s">
        <v>414</v>
      </c>
      <c r="Q48" s="187" t="s">
        <v>195</v>
      </c>
      <c r="T48" s="187" t="s">
        <v>399</v>
      </c>
      <c r="U48" s="187" t="s">
        <v>400</v>
      </c>
      <c r="V48" s="187" t="s">
        <v>401</v>
      </c>
      <c r="W48" s="187" t="s">
        <v>414</v>
      </c>
      <c r="X48" s="187" t="s">
        <v>195</v>
      </c>
      <c r="Z48" s="208" t="s">
        <v>405</v>
      </c>
      <c r="AA48" s="208">
        <v>28</v>
      </c>
      <c r="AB48" s="208">
        <v>4</v>
      </c>
      <c r="AC48" s="208">
        <v>18</v>
      </c>
      <c r="AD48" s="208">
        <v>6</v>
      </c>
      <c r="AE48" s="208">
        <v>2014</v>
      </c>
      <c r="AF48" s="207"/>
      <c r="AH48" s="226"/>
      <c r="AJ48" s="226"/>
    </row>
    <row r="49" spans="1:36" ht="13.5">
      <c r="A49" s="144" t="s">
        <v>406</v>
      </c>
      <c r="B49" s="144">
        <v>14</v>
      </c>
      <c r="C49" s="144">
        <v>20</v>
      </c>
      <c r="D49" s="144">
        <v>20</v>
      </c>
      <c r="E49" s="145">
        <v>7</v>
      </c>
      <c r="G49" s="144" t="s">
        <v>410</v>
      </c>
      <c r="H49" s="144">
        <v>3</v>
      </c>
      <c r="I49" s="144">
        <v>9</v>
      </c>
      <c r="J49" s="144">
        <v>36</v>
      </c>
      <c r="K49" s="145">
        <v>7</v>
      </c>
      <c r="M49" s="190" t="s">
        <v>403</v>
      </c>
      <c r="N49" s="190">
        <v>25</v>
      </c>
      <c r="O49" s="190">
        <v>3</v>
      </c>
      <c r="P49" s="190">
        <v>8</v>
      </c>
      <c r="Q49" s="191">
        <v>8</v>
      </c>
      <c r="T49" s="189" t="s">
        <v>403</v>
      </c>
      <c r="U49" s="189">
        <v>24</v>
      </c>
      <c r="V49" s="189">
        <v>2</v>
      </c>
      <c r="W49" s="189">
        <v>8</v>
      </c>
      <c r="X49" s="187">
        <v>8</v>
      </c>
      <c r="Z49" s="208" t="s">
        <v>410</v>
      </c>
      <c r="AA49" s="208">
        <v>1</v>
      </c>
      <c r="AB49" s="208">
        <v>7</v>
      </c>
      <c r="AC49" s="208">
        <v>36</v>
      </c>
      <c r="AD49" s="208">
        <v>6</v>
      </c>
      <c r="AE49" s="208">
        <v>2014</v>
      </c>
      <c r="AF49" s="207"/>
      <c r="AH49" s="226"/>
      <c r="AJ49" s="226"/>
    </row>
    <row r="50" spans="1:36" ht="13.5">
      <c r="A50" s="144" t="s">
        <v>410</v>
      </c>
      <c r="B50" s="144">
        <v>3</v>
      </c>
      <c r="C50" s="144">
        <v>9</v>
      </c>
      <c r="D50" s="144">
        <v>36</v>
      </c>
      <c r="E50" s="145">
        <v>7</v>
      </c>
      <c r="G50" s="144" t="s">
        <v>412</v>
      </c>
      <c r="H50" s="144">
        <v>26</v>
      </c>
      <c r="I50" s="144">
        <v>2</v>
      </c>
      <c r="J50" s="144">
        <v>48</v>
      </c>
      <c r="K50" s="145">
        <v>7</v>
      </c>
      <c r="M50" s="189" t="s">
        <v>406</v>
      </c>
      <c r="N50" s="189">
        <v>13</v>
      </c>
      <c r="O50" s="189">
        <v>19</v>
      </c>
      <c r="P50" s="189">
        <v>20</v>
      </c>
      <c r="Q50" s="187">
        <v>8</v>
      </c>
      <c r="T50" s="193"/>
      <c r="U50" s="193"/>
      <c r="V50" s="193"/>
      <c r="W50" s="193"/>
      <c r="X50" s="193"/>
      <c r="Z50" s="208" t="s">
        <v>412</v>
      </c>
      <c r="AA50" s="208">
        <v>24</v>
      </c>
      <c r="AB50" s="208">
        <v>30</v>
      </c>
      <c r="AC50" s="208">
        <v>48</v>
      </c>
      <c r="AD50" s="208">
        <v>6</v>
      </c>
      <c r="AE50" s="208">
        <v>2014</v>
      </c>
      <c r="AF50" s="207"/>
      <c r="AH50" s="226"/>
      <c r="AJ50" s="226"/>
    </row>
    <row r="51" spans="1:36" ht="13.5">
      <c r="A51" s="144" t="s">
        <v>412</v>
      </c>
      <c r="B51" s="144">
        <v>26</v>
      </c>
      <c r="C51" s="144">
        <v>2</v>
      </c>
      <c r="D51" s="144">
        <v>48</v>
      </c>
      <c r="E51" s="145">
        <v>7</v>
      </c>
      <c r="G51" s="144"/>
      <c r="H51" s="144"/>
      <c r="I51" s="144"/>
      <c r="J51" s="144"/>
      <c r="K51" s="144"/>
      <c r="M51" s="189" t="s">
        <v>410</v>
      </c>
      <c r="N51" s="189">
        <v>16</v>
      </c>
      <c r="O51" s="189">
        <v>22</v>
      </c>
      <c r="P51" s="189">
        <v>38</v>
      </c>
      <c r="Q51" s="187">
        <v>8</v>
      </c>
      <c r="T51" s="189"/>
      <c r="U51" s="189"/>
      <c r="V51" s="189"/>
      <c r="W51" s="189"/>
      <c r="X51" s="187"/>
      <c r="Z51" s="208" t="s">
        <v>157</v>
      </c>
      <c r="AA51" s="208">
        <v>9</v>
      </c>
      <c r="AB51" s="208">
        <v>15</v>
      </c>
      <c r="AC51" s="208">
        <v>7</v>
      </c>
      <c r="AD51" s="208">
        <v>6</v>
      </c>
      <c r="AE51" s="208">
        <v>2015</v>
      </c>
      <c r="AF51" s="207"/>
      <c r="AH51" s="226"/>
      <c r="AJ51" s="226"/>
    </row>
    <row r="52" spans="7:36" ht="15" thickBot="1">
      <c r="G52" s="112" t="s">
        <v>214</v>
      </c>
      <c r="H52" s="171"/>
      <c r="I52" s="171"/>
      <c r="J52" s="171"/>
      <c r="K52" s="171"/>
      <c r="M52" s="189" t="s">
        <v>413</v>
      </c>
      <c r="N52" s="189">
        <v>9</v>
      </c>
      <c r="O52" s="189">
        <v>15</v>
      </c>
      <c r="P52" s="189">
        <v>50</v>
      </c>
      <c r="Q52" s="187">
        <v>8</v>
      </c>
      <c r="T52" s="193"/>
      <c r="U52" s="193"/>
      <c r="V52" s="193"/>
      <c r="W52" s="193"/>
      <c r="X52" s="193"/>
      <c r="Z52" s="144"/>
      <c r="AA52" s="144"/>
      <c r="AB52" s="144"/>
      <c r="AC52" s="144"/>
      <c r="AD52" s="144"/>
      <c r="AE52" s="144"/>
      <c r="AF52" s="207"/>
      <c r="AH52" s="226"/>
      <c r="AJ52" s="226"/>
    </row>
    <row r="53" spans="1:36" ht="15" thickBot="1">
      <c r="A53" s="112" t="s">
        <v>214</v>
      </c>
      <c r="B53" s="95"/>
      <c r="C53" s="95"/>
      <c r="D53" s="95"/>
      <c r="E53" s="95"/>
      <c r="G53" s="146" t="s">
        <v>399</v>
      </c>
      <c r="H53" s="146" t="s">
        <v>400</v>
      </c>
      <c r="I53" s="146" t="s">
        <v>401</v>
      </c>
      <c r="J53" s="146" t="s">
        <v>414</v>
      </c>
      <c r="K53" s="146" t="s">
        <v>195</v>
      </c>
      <c r="M53" s="112" t="s">
        <v>215</v>
      </c>
      <c r="N53" s="185" t="s">
        <v>345</v>
      </c>
      <c r="O53" s="171"/>
      <c r="P53" s="171"/>
      <c r="Q53" s="171"/>
      <c r="R53" t="s">
        <v>436</v>
      </c>
      <c r="T53" s="112" t="s">
        <v>215</v>
      </c>
      <c r="U53" s="185" t="s">
        <v>345</v>
      </c>
      <c r="V53" s="171"/>
      <c r="W53" s="171"/>
      <c r="X53" s="171"/>
      <c r="Z53" s="113" t="s">
        <v>213</v>
      </c>
      <c r="AA53" s="206" t="s">
        <v>46</v>
      </c>
      <c r="AB53" s="171"/>
      <c r="AC53" s="171"/>
      <c r="AD53" s="171"/>
      <c r="AE53" s="171"/>
      <c r="AF53" s="207"/>
      <c r="AH53" s="226" t="s">
        <v>328</v>
      </c>
      <c r="AJ53" s="226"/>
    </row>
    <row r="54" spans="1:36" ht="13.5">
      <c r="A54" s="21" t="s">
        <v>399</v>
      </c>
      <c r="B54" s="21" t="s">
        <v>400</v>
      </c>
      <c r="C54" s="21" t="s">
        <v>401</v>
      </c>
      <c r="D54" s="21" t="s">
        <v>414</v>
      </c>
      <c r="E54" s="21" t="s">
        <v>415</v>
      </c>
      <c r="G54" s="144" t="s">
        <v>403</v>
      </c>
      <c r="H54" s="144">
        <v>27</v>
      </c>
      <c r="I54" s="144">
        <v>4</v>
      </c>
      <c r="J54" s="144">
        <v>9</v>
      </c>
      <c r="K54" s="145">
        <v>8</v>
      </c>
      <c r="M54" s="187" t="s">
        <v>399</v>
      </c>
      <c r="N54" s="187" t="s">
        <v>400</v>
      </c>
      <c r="O54" s="187" t="s">
        <v>401</v>
      </c>
      <c r="P54" s="187" t="s">
        <v>414</v>
      </c>
      <c r="Q54" s="187" t="s">
        <v>195</v>
      </c>
      <c r="T54" s="187" t="s">
        <v>399</v>
      </c>
      <c r="U54" s="187" t="s">
        <v>400</v>
      </c>
      <c r="V54" s="187" t="s">
        <v>401</v>
      </c>
      <c r="W54" s="187" t="s">
        <v>414</v>
      </c>
      <c r="X54" s="187" t="s">
        <v>195</v>
      </c>
      <c r="Z54" s="146" t="s">
        <v>399</v>
      </c>
      <c r="AA54" s="146" t="s">
        <v>120</v>
      </c>
      <c r="AB54" s="146" t="s">
        <v>121</v>
      </c>
      <c r="AC54" s="146" t="s">
        <v>414</v>
      </c>
      <c r="AD54" s="146" t="s">
        <v>195</v>
      </c>
      <c r="AE54" s="146" t="s">
        <v>309</v>
      </c>
      <c r="AF54" s="207"/>
      <c r="AH54" s="226"/>
      <c r="AJ54" s="226"/>
    </row>
    <row r="55" spans="1:36" ht="13.5">
      <c r="A55" s="144" t="s">
        <v>403</v>
      </c>
      <c r="B55" s="144">
        <v>27</v>
      </c>
      <c r="C55" s="144">
        <v>4</v>
      </c>
      <c r="D55" s="144">
        <v>9</v>
      </c>
      <c r="E55" s="145">
        <v>8</v>
      </c>
      <c r="G55" s="144" t="s">
        <v>406</v>
      </c>
      <c r="H55" s="144">
        <v>14</v>
      </c>
      <c r="I55" s="144">
        <v>20</v>
      </c>
      <c r="J55" s="144">
        <v>20</v>
      </c>
      <c r="K55" s="145">
        <v>8</v>
      </c>
      <c r="M55" s="189" t="s">
        <v>404</v>
      </c>
      <c r="N55" s="189">
        <v>4</v>
      </c>
      <c r="O55" s="189">
        <v>10</v>
      </c>
      <c r="P55" s="189">
        <v>10</v>
      </c>
      <c r="Q55" s="187">
        <v>9</v>
      </c>
      <c r="R55" s="138" t="s">
        <v>220</v>
      </c>
      <c r="T55" s="189" t="s">
        <v>404</v>
      </c>
      <c r="U55" s="189">
        <v>3</v>
      </c>
      <c r="V55" s="189">
        <v>9</v>
      </c>
      <c r="W55" s="189">
        <v>8</v>
      </c>
      <c r="X55" s="187">
        <v>9</v>
      </c>
      <c r="Z55" s="208" t="s">
        <v>403</v>
      </c>
      <c r="AA55" s="208">
        <v>17</v>
      </c>
      <c r="AB55" s="208">
        <v>23</v>
      </c>
      <c r="AC55" s="208">
        <v>8</v>
      </c>
      <c r="AD55" s="208">
        <v>7</v>
      </c>
      <c r="AE55" s="208">
        <v>2014</v>
      </c>
      <c r="AF55" s="207"/>
      <c r="AH55" s="226"/>
      <c r="AJ55" s="226"/>
    </row>
    <row r="56" spans="1:36" ht="13.5">
      <c r="A56" s="144" t="s">
        <v>406</v>
      </c>
      <c r="B56" s="144">
        <v>28</v>
      </c>
      <c r="C56" s="144">
        <v>3</v>
      </c>
      <c r="D56" s="144">
        <v>22</v>
      </c>
      <c r="E56" s="145">
        <v>8</v>
      </c>
      <c r="G56" s="144" t="s">
        <v>410</v>
      </c>
      <c r="H56" s="144">
        <v>10</v>
      </c>
      <c r="I56" s="144">
        <v>16</v>
      </c>
      <c r="J56" s="144">
        <v>37</v>
      </c>
      <c r="K56" s="145">
        <v>8</v>
      </c>
      <c r="M56" s="189" t="s">
        <v>407</v>
      </c>
      <c r="N56" s="189">
        <v>3</v>
      </c>
      <c r="O56" s="189">
        <v>9</v>
      </c>
      <c r="P56" s="189">
        <v>23</v>
      </c>
      <c r="Q56" s="187">
        <v>9</v>
      </c>
      <c r="T56" s="189"/>
      <c r="U56" s="189"/>
      <c r="V56" s="189"/>
      <c r="W56" s="189"/>
      <c r="X56" s="189"/>
      <c r="Z56" s="208" t="s">
        <v>406</v>
      </c>
      <c r="AA56" s="208">
        <v>5</v>
      </c>
      <c r="AB56" s="208">
        <v>11</v>
      </c>
      <c r="AC56" s="208">
        <v>19</v>
      </c>
      <c r="AD56" s="208">
        <v>7</v>
      </c>
      <c r="AE56" s="208">
        <v>2014</v>
      </c>
      <c r="AF56" s="207"/>
      <c r="AH56" s="226"/>
      <c r="AJ56" s="226"/>
    </row>
    <row r="57" spans="1:36" ht="13.5">
      <c r="A57" s="144" t="s">
        <v>410</v>
      </c>
      <c r="B57" s="144">
        <v>10</v>
      </c>
      <c r="C57" s="144">
        <v>16</v>
      </c>
      <c r="D57" s="144">
        <v>37</v>
      </c>
      <c r="E57" s="145">
        <v>8</v>
      </c>
      <c r="G57" s="144" t="s">
        <v>413</v>
      </c>
      <c r="H57" s="144">
        <v>3</v>
      </c>
      <c r="I57" s="144">
        <v>9</v>
      </c>
      <c r="J57" s="144">
        <v>49</v>
      </c>
      <c r="K57" s="145">
        <v>8</v>
      </c>
      <c r="M57" s="189" t="s">
        <v>410</v>
      </c>
      <c r="N57" s="189">
        <v>30</v>
      </c>
      <c r="O57" s="189">
        <v>6</v>
      </c>
      <c r="P57" s="189">
        <v>40</v>
      </c>
      <c r="Q57" s="187">
        <v>9</v>
      </c>
      <c r="T57" s="189"/>
      <c r="U57" s="189"/>
      <c r="V57" s="189"/>
      <c r="W57" s="189"/>
      <c r="X57" s="189"/>
      <c r="Z57" s="208" t="s">
        <v>410</v>
      </c>
      <c r="AA57" s="208">
        <v>15</v>
      </c>
      <c r="AB57" s="208">
        <v>21</v>
      </c>
      <c r="AC57" s="208">
        <v>38</v>
      </c>
      <c r="AD57" s="208">
        <v>7</v>
      </c>
      <c r="AE57" s="208">
        <v>2014</v>
      </c>
      <c r="AF57" s="207"/>
      <c r="AH57" s="226"/>
      <c r="AJ57" s="226"/>
    </row>
    <row r="58" spans="1:36" ht="13.5">
      <c r="A58" s="144" t="s">
        <v>413</v>
      </c>
      <c r="B58" s="144">
        <v>3</v>
      </c>
      <c r="C58" s="144">
        <v>9</v>
      </c>
      <c r="D58" s="144">
        <v>49</v>
      </c>
      <c r="E58" s="145">
        <v>8</v>
      </c>
      <c r="G58" s="144"/>
      <c r="H58" s="144"/>
      <c r="I58" s="144"/>
      <c r="J58" s="144"/>
      <c r="K58" s="144"/>
      <c r="M58" s="189" t="s">
        <v>413</v>
      </c>
      <c r="N58" s="189">
        <v>16</v>
      </c>
      <c r="O58" s="189">
        <v>22</v>
      </c>
      <c r="P58" s="189">
        <v>51</v>
      </c>
      <c r="Q58" s="187">
        <v>9</v>
      </c>
      <c r="T58" s="189"/>
      <c r="U58" s="189"/>
      <c r="V58" s="189"/>
      <c r="W58" s="189"/>
      <c r="X58" s="187"/>
      <c r="Z58" s="208" t="s">
        <v>413</v>
      </c>
      <c r="AA58" s="208">
        <v>1</v>
      </c>
      <c r="AB58" s="208">
        <v>7</v>
      </c>
      <c r="AC58" s="208">
        <v>49</v>
      </c>
      <c r="AD58" s="208">
        <v>7</v>
      </c>
      <c r="AE58" s="208">
        <v>2014</v>
      </c>
      <c r="AF58" s="207"/>
      <c r="AH58" s="226"/>
      <c r="AJ58" s="226"/>
    </row>
    <row r="59" spans="7:36" ht="15" thickBot="1">
      <c r="G59" s="112" t="s">
        <v>215</v>
      </c>
      <c r="H59" s="171"/>
      <c r="I59" s="171"/>
      <c r="J59" s="171"/>
      <c r="K59" s="171"/>
      <c r="M59" s="112" t="s">
        <v>216</v>
      </c>
      <c r="N59" s="185" t="s">
        <v>345</v>
      </c>
      <c r="O59" s="171"/>
      <c r="P59" s="171"/>
      <c r="Q59" s="171"/>
      <c r="T59" s="112" t="s">
        <v>216</v>
      </c>
      <c r="U59" s="185" t="s">
        <v>345</v>
      </c>
      <c r="V59" s="171"/>
      <c r="W59" s="171"/>
      <c r="X59" s="171"/>
      <c r="Z59" s="208" t="s">
        <v>157</v>
      </c>
      <c r="AA59" s="208">
        <v>16</v>
      </c>
      <c r="AB59" s="208">
        <v>22</v>
      </c>
      <c r="AC59" s="208">
        <v>8</v>
      </c>
      <c r="AD59" s="208">
        <v>7</v>
      </c>
      <c r="AE59" s="208">
        <v>2015</v>
      </c>
      <c r="AF59" s="207"/>
      <c r="AH59" s="226"/>
      <c r="AJ59" s="226"/>
    </row>
    <row r="60" spans="1:36" ht="15" thickBot="1">
      <c r="A60" s="112" t="s">
        <v>215</v>
      </c>
      <c r="B60" s="95"/>
      <c r="C60" s="95"/>
      <c r="D60" s="95"/>
      <c r="E60" s="95"/>
      <c r="G60" s="146" t="s">
        <v>399</v>
      </c>
      <c r="H60" s="146" t="s">
        <v>400</v>
      </c>
      <c r="I60" s="146" t="s">
        <v>401</v>
      </c>
      <c r="J60" s="146" t="s">
        <v>414</v>
      </c>
      <c r="K60" s="146" t="s">
        <v>195</v>
      </c>
      <c r="M60" s="187" t="s">
        <v>399</v>
      </c>
      <c r="N60" s="187" t="s">
        <v>400</v>
      </c>
      <c r="O60" s="187" t="s">
        <v>401</v>
      </c>
      <c r="P60" s="187" t="s">
        <v>414</v>
      </c>
      <c r="Q60" s="187" t="s">
        <v>195</v>
      </c>
      <c r="R60" s="138" t="s">
        <v>437</v>
      </c>
      <c r="T60" s="187" t="s">
        <v>399</v>
      </c>
      <c r="U60" s="187" t="s">
        <v>400</v>
      </c>
      <c r="V60" s="187" t="s">
        <v>401</v>
      </c>
      <c r="W60" s="187" t="s">
        <v>414</v>
      </c>
      <c r="X60" s="187" t="s">
        <v>195</v>
      </c>
      <c r="Z60" s="144"/>
      <c r="AA60" s="144"/>
      <c r="AB60" s="144"/>
      <c r="AC60" s="144"/>
      <c r="AD60" s="144"/>
      <c r="AE60" s="144"/>
      <c r="AF60" s="207"/>
      <c r="AH60" s="226"/>
      <c r="AJ60" s="226"/>
    </row>
    <row r="61" spans="1:36" ht="15" thickBot="1">
      <c r="A61" s="21" t="s">
        <v>399</v>
      </c>
      <c r="B61" s="21" t="s">
        <v>400</v>
      </c>
      <c r="C61" s="21" t="s">
        <v>401</v>
      </c>
      <c r="D61" s="21" t="s">
        <v>414</v>
      </c>
      <c r="E61" s="21" t="s">
        <v>415</v>
      </c>
      <c r="G61" s="144" t="s">
        <v>404</v>
      </c>
      <c r="H61" s="144">
        <v>5</v>
      </c>
      <c r="I61" s="144">
        <v>11</v>
      </c>
      <c r="J61" s="144">
        <v>10</v>
      </c>
      <c r="K61" s="145">
        <v>9</v>
      </c>
      <c r="M61" s="189" t="s">
        <v>404</v>
      </c>
      <c r="N61" s="189">
        <v>11</v>
      </c>
      <c r="O61" s="189">
        <v>17</v>
      </c>
      <c r="P61" s="189">
        <v>11</v>
      </c>
      <c r="Q61" s="187">
        <v>10</v>
      </c>
      <c r="T61" s="189" t="s">
        <v>404</v>
      </c>
      <c r="U61" s="189">
        <v>10</v>
      </c>
      <c r="V61" s="189">
        <v>16</v>
      </c>
      <c r="W61" s="189">
        <v>9</v>
      </c>
      <c r="X61" s="187">
        <v>10</v>
      </c>
      <c r="Z61" s="113" t="s">
        <v>214</v>
      </c>
      <c r="AA61" s="206" t="s">
        <v>46</v>
      </c>
      <c r="AB61" s="171"/>
      <c r="AC61" s="171"/>
      <c r="AD61" s="171"/>
      <c r="AE61" s="171"/>
      <c r="AF61" s="207"/>
      <c r="AH61" s="226"/>
      <c r="AJ61" s="226"/>
    </row>
    <row r="62" spans="1:36" ht="13.5">
      <c r="A62" s="144" t="s">
        <v>404</v>
      </c>
      <c r="B62" s="144">
        <v>5</v>
      </c>
      <c r="C62" s="144">
        <v>11</v>
      </c>
      <c r="D62" s="144">
        <v>10</v>
      </c>
      <c r="E62" s="145">
        <v>9</v>
      </c>
      <c r="G62" s="144" t="s">
        <v>407</v>
      </c>
      <c r="H62" s="144">
        <v>4</v>
      </c>
      <c r="I62" s="144">
        <v>10</v>
      </c>
      <c r="J62" s="144">
        <v>23</v>
      </c>
      <c r="K62" s="145">
        <v>9</v>
      </c>
      <c r="M62" s="189" t="s">
        <v>407</v>
      </c>
      <c r="N62" s="189">
        <v>10</v>
      </c>
      <c r="O62" s="189">
        <v>16</v>
      </c>
      <c r="P62" s="189">
        <v>24</v>
      </c>
      <c r="Q62" s="187">
        <v>10</v>
      </c>
      <c r="T62" s="189"/>
      <c r="U62" s="189"/>
      <c r="V62" s="189"/>
      <c r="W62" s="189"/>
      <c r="X62" s="187"/>
      <c r="Z62" s="146" t="s">
        <v>399</v>
      </c>
      <c r="AA62" s="146" t="s">
        <v>120</v>
      </c>
      <c r="AB62" s="146" t="s">
        <v>121</v>
      </c>
      <c r="AC62" s="146" t="s">
        <v>414</v>
      </c>
      <c r="AD62" s="146" t="s">
        <v>195</v>
      </c>
      <c r="AE62" s="146" t="s">
        <v>309</v>
      </c>
      <c r="AF62" s="207"/>
      <c r="AH62" s="226"/>
      <c r="AJ62" s="226"/>
    </row>
    <row r="63" spans="1:36" ht="13.5">
      <c r="A63" s="144" t="s">
        <v>407</v>
      </c>
      <c r="B63" s="144">
        <v>4</v>
      </c>
      <c r="C63" s="144">
        <v>10</v>
      </c>
      <c r="D63" s="144">
        <v>23</v>
      </c>
      <c r="E63" s="145">
        <v>9</v>
      </c>
      <c r="G63" s="144" t="s">
        <v>410</v>
      </c>
      <c r="H63" s="144">
        <v>17</v>
      </c>
      <c r="I63" s="144">
        <v>23</v>
      </c>
      <c r="J63" s="144">
        <v>38</v>
      </c>
      <c r="K63" s="145">
        <v>9</v>
      </c>
      <c r="M63" s="189" t="s">
        <v>411</v>
      </c>
      <c r="N63" s="189">
        <v>7</v>
      </c>
      <c r="O63" s="189">
        <v>13</v>
      </c>
      <c r="P63" s="189">
        <v>41</v>
      </c>
      <c r="Q63" s="187">
        <v>10</v>
      </c>
      <c r="T63" s="189"/>
      <c r="U63" s="189"/>
      <c r="V63" s="189"/>
      <c r="W63" s="189"/>
      <c r="X63" s="187"/>
      <c r="Z63" s="208" t="s">
        <v>403</v>
      </c>
      <c r="AA63" s="208">
        <v>24</v>
      </c>
      <c r="AB63" s="208">
        <v>2</v>
      </c>
      <c r="AC63" s="208">
        <v>9</v>
      </c>
      <c r="AD63" s="208">
        <v>8</v>
      </c>
      <c r="AE63" s="208">
        <v>2014</v>
      </c>
      <c r="AF63" s="207"/>
      <c r="AH63" s="226"/>
      <c r="AJ63" s="226"/>
    </row>
    <row r="64" spans="1:36" ht="13.5">
      <c r="A64" s="144" t="s">
        <v>410</v>
      </c>
      <c r="B64" s="144">
        <v>17</v>
      </c>
      <c r="C64" s="144">
        <v>23</v>
      </c>
      <c r="D64" s="144">
        <v>38</v>
      </c>
      <c r="E64" s="145">
        <v>9</v>
      </c>
      <c r="G64" s="144" t="s">
        <v>413</v>
      </c>
      <c r="H64" s="144">
        <v>10</v>
      </c>
      <c r="I64" s="144">
        <v>16</v>
      </c>
      <c r="J64" s="144">
        <v>50</v>
      </c>
      <c r="K64" s="145">
        <v>9</v>
      </c>
      <c r="M64" s="189" t="s">
        <v>413</v>
      </c>
      <c r="N64" s="189">
        <v>23</v>
      </c>
      <c r="O64" s="189">
        <v>29</v>
      </c>
      <c r="P64" s="189">
        <v>52</v>
      </c>
      <c r="Q64" s="187">
        <v>10</v>
      </c>
      <c r="T64" s="189"/>
      <c r="U64" s="189"/>
      <c r="V64" s="189"/>
      <c r="W64" s="189"/>
      <c r="X64" s="187"/>
      <c r="Z64" s="208" t="s">
        <v>406</v>
      </c>
      <c r="AA64" s="208">
        <v>12</v>
      </c>
      <c r="AB64" s="208">
        <v>18</v>
      </c>
      <c r="AC64" s="208">
        <v>20</v>
      </c>
      <c r="AD64" s="208">
        <v>8</v>
      </c>
      <c r="AE64" s="208">
        <v>2014</v>
      </c>
      <c r="AF64" s="207"/>
      <c r="AH64" s="226"/>
      <c r="AJ64" s="226"/>
    </row>
    <row r="65" spans="1:36" ht="15" thickBot="1">
      <c r="A65" s="144" t="s">
        <v>413</v>
      </c>
      <c r="B65" s="144">
        <v>10</v>
      </c>
      <c r="C65" s="144">
        <v>16</v>
      </c>
      <c r="D65" s="144">
        <v>50</v>
      </c>
      <c r="E65" s="145">
        <v>9</v>
      </c>
      <c r="G65" s="144"/>
      <c r="H65" s="144"/>
      <c r="I65" s="144"/>
      <c r="J65" s="144"/>
      <c r="K65" s="144"/>
      <c r="M65" s="112" t="s">
        <v>217</v>
      </c>
      <c r="N65" s="185" t="s">
        <v>345</v>
      </c>
      <c r="O65" s="171"/>
      <c r="P65" s="171"/>
      <c r="Q65" s="171"/>
      <c r="T65" s="112" t="s">
        <v>217</v>
      </c>
      <c r="U65" s="185" t="s">
        <v>345</v>
      </c>
      <c r="V65" s="171"/>
      <c r="W65" s="171"/>
      <c r="X65" s="171"/>
      <c r="Z65" s="208" t="s">
        <v>410</v>
      </c>
      <c r="AA65" s="208">
        <v>22</v>
      </c>
      <c r="AB65" s="208">
        <v>28</v>
      </c>
      <c r="AC65" s="208">
        <v>39</v>
      </c>
      <c r="AD65" s="208">
        <v>8</v>
      </c>
      <c r="AE65" s="208">
        <v>2014</v>
      </c>
      <c r="AF65" s="207"/>
      <c r="AH65" s="226"/>
      <c r="AJ65" s="226"/>
    </row>
    <row r="66" spans="7:36" ht="15" thickBot="1">
      <c r="G66" s="112" t="s">
        <v>216</v>
      </c>
      <c r="H66" s="171"/>
      <c r="I66" s="171"/>
      <c r="J66" s="171"/>
      <c r="K66" s="171"/>
      <c r="M66" s="187" t="s">
        <v>399</v>
      </c>
      <c r="N66" s="187" t="s">
        <v>400</v>
      </c>
      <c r="O66" s="187" t="s">
        <v>401</v>
      </c>
      <c r="P66" s="187" t="s">
        <v>414</v>
      </c>
      <c r="Q66" s="187" t="s">
        <v>195</v>
      </c>
      <c r="T66" s="187" t="s">
        <v>399</v>
      </c>
      <c r="U66" s="187" t="s">
        <v>400</v>
      </c>
      <c r="V66" s="187" t="s">
        <v>401</v>
      </c>
      <c r="W66" s="187" t="s">
        <v>414</v>
      </c>
      <c r="X66" s="187" t="s">
        <v>195</v>
      </c>
      <c r="Z66" s="208" t="s">
        <v>413</v>
      </c>
      <c r="AA66" s="208">
        <v>8</v>
      </c>
      <c r="AB66" s="208">
        <v>14</v>
      </c>
      <c r="AC66" s="208">
        <v>50</v>
      </c>
      <c r="AD66" s="208">
        <v>8</v>
      </c>
      <c r="AE66" s="208">
        <v>2014</v>
      </c>
      <c r="AF66" s="207"/>
      <c r="AH66" s="226"/>
      <c r="AJ66" s="226"/>
    </row>
    <row r="67" spans="1:36" ht="15" thickBot="1">
      <c r="A67" s="112" t="s">
        <v>216</v>
      </c>
      <c r="B67" s="95"/>
      <c r="C67" s="95"/>
      <c r="D67" s="95"/>
      <c r="E67" s="95"/>
      <c r="G67" s="146" t="s">
        <v>399</v>
      </c>
      <c r="H67" s="146" t="s">
        <v>400</v>
      </c>
      <c r="I67" s="146" t="s">
        <v>401</v>
      </c>
      <c r="J67" s="146" t="s">
        <v>414</v>
      </c>
      <c r="K67" s="146" t="s">
        <v>195</v>
      </c>
      <c r="M67" s="189" t="s">
        <v>404</v>
      </c>
      <c r="N67" s="189">
        <v>18</v>
      </c>
      <c r="O67" s="189">
        <v>24</v>
      </c>
      <c r="P67" s="189">
        <v>12</v>
      </c>
      <c r="Q67" s="187">
        <v>11</v>
      </c>
      <c r="R67" s="138" t="s">
        <v>438</v>
      </c>
      <c r="T67" s="189" t="s">
        <v>404</v>
      </c>
      <c r="U67" s="189">
        <v>17</v>
      </c>
      <c r="V67" s="189">
        <v>23</v>
      </c>
      <c r="W67" s="189">
        <v>10</v>
      </c>
      <c r="X67" s="187">
        <v>11</v>
      </c>
      <c r="Z67" s="208" t="s">
        <v>157</v>
      </c>
      <c r="AA67" s="208">
        <v>23</v>
      </c>
      <c r="AB67" s="208">
        <v>1</v>
      </c>
      <c r="AC67" s="208">
        <v>9</v>
      </c>
      <c r="AD67" s="208">
        <v>8</v>
      </c>
      <c r="AE67" s="208">
        <v>2015</v>
      </c>
      <c r="AF67" s="207"/>
      <c r="AH67" s="226"/>
      <c r="AJ67" s="226"/>
    </row>
    <row r="68" spans="1:36" ht="13.5">
      <c r="A68" s="21" t="s">
        <v>399</v>
      </c>
      <c r="B68" s="21" t="s">
        <v>400</v>
      </c>
      <c r="C68" s="21" t="s">
        <v>401</v>
      </c>
      <c r="D68" s="21" t="s">
        <v>414</v>
      </c>
      <c r="E68" s="21" t="s">
        <v>415</v>
      </c>
      <c r="G68" s="144" t="s">
        <v>404</v>
      </c>
      <c r="H68" s="144">
        <v>12</v>
      </c>
      <c r="I68" s="144">
        <v>18</v>
      </c>
      <c r="J68" s="144">
        <v>11</v>
      </c>
      <c r="K68" s="145">
        <v>10</v>
      </c>
      <c r="M68" s="189" t="s">
        <v>407</v>
      </c>
      <c r="N68" s="189">
        <v>24</v>
      </c>
      <c r="O68" s="189">
        <v>30</v>
      </c>
      <c r="P68" s="189">
        <v>26</v>
      </c>
      <c r="Q68" s="187">
        <v>11</v>
      </c>
      <c r="T68" s="193"/>
      <c r="U68" s="193"/>
      <c r="V68" s="193"/>
      <c r="W68" s="193"/>
      <c r="X68" s="193"/>
      <c r="Z68" s="144"/>
      <c r="AA68" s="144"/>
      <c r="AB68" s="144"/>
      <c r="AC68" s="144"/>
      <c r="AD68" s="144"/>
      <c r="AE68" s="144"/>
      <c r="AF68" s="207"/>
      <c r="AH68" s="226"/>
      <c r="AJ68" s="226"/>
    </row>
    <row r="69" spans="1:36" ht="15" thickBot="1">
      <c r="A69" s="144" t="s">
        <v>404</v>
      </c>
      <c r="B69" s="144">
        <v>12</v>
      </c>
      <c r="C69" s="144">
        <v>18</v>
      </c>
      <c r="D69" s="144">
        <v>11</v>
      </c>
      <c r="E69" s="145">
        <v>10</v>
      </c>
      <c r="G69" s="144" t="s">
        <v>407</v>
      </c>
      <c r="H69" s="144">
        <v>18</v>
      </c>
      <c r="I69" s="144">
        <v>24</v>
      </c>
      <c r="J69" s="144">
        <v>25</v>
      </c>
      <c r="K69" s="145">
        <v>10</v>
      </c>
      <c r="M69" s="189" t="s">
        <v>411</v>
      </c>
      <c r="N69" s="189">
        <v>14</v>
      </c>
      <c r="O69" s="189">
        <v>20</v>
      </c>
      <c r="P69" s="189">
        <v>42</v>
      </c>
      <c r="Q69" s="187">
        <v>11</v>
      </c>
      <c r="T69" s="189"/>
      <c r="U69" s="189"/>
      <c r="V69" s="189"/>
      <c r="W69" s="189"/>
      <c r="X69" s="187"/>
      <c r="Z69" s="113" t="s">
        <v>215</v>
      </c>
      <c r="AA69" s="211" t="s">
        <v>345</v>
      </c>
      <c r="AB69" s="171"/>
      <c r="AC69" s="171"/>
      <c r="AD69" s="171"/>
      <c r="AE69" s="171"/>
      <c r="AF69" s="207" t="s">
        <v>315</v>
      </c>
      <c r="AG69" s="45" t="s">
        <v>76</v>
      </c>
      <c r="AH69" s="226" t="s">
        <v>76</v>
      </c>
      <c r="AJ69" s="226"/>
    </row>
    <row r="70" spans="1:36" ht="13.5">
      <c r="A70" s="144" t="s">
        <v>407</v>
      </c>
      <c r="B70" s="144">
        <v>18</v>
      </c>
      <c r="C70" s="144">
        <v>24</v>
      </c>
      <c r="D70" s="144">
        <v>25</v>
      </c>
      <c r="E70" s="145">
        <v>10</v>
      </c>
      <c r="G70" s="144" t="s">
        <v>411</v>
      </c>
      <c r="H70" s="144">
        <v>1</v>
      </c>
      <c r="I70" s="144">
        <v>7</v>
      </c>
      <c r="J70" s="144">
        <v>40</v>
      </c>
      <c r="K70" s="145">
        <v>10</v>
      </c>
      <c r="M70" s="190" t="s">
        <v>413</v>
      </c>
      <c r="N70" s="190">
        <v>30</v>
      </c>
      <c r="O70" s="195">
        <v>5</v>
      </c>
      <c r="P70" s="190"/>
      <c r="Q70" s="191">
        <v>11</v>
      </c>
      <c r="T70" s="189"/>
      <c r="U70" s="189"/>
      <c r="V70" s="189"/>
      <c r="W70" s="189"/>
      <c r="X70" s="187"/>
      <c r="Z70" s="146" t="s">
        <v>399</v>
      </c>
      <c r="AA70" s="146" t="s">
        <v>120</v>
      </c>
      <c r="AB70" s="146" t="s">
        <v>121</v>
      </c>
      <c r="AC70" s="146" t="s">
        <v>414</v>
      </c>
      <c r="AD70" s="146" t="s">
        <v>195</v>
      </c>
      <c r="AE70" s="146" t="s">
        <v>309</v>
      </c>
      <c r="AF70" s="207"/>
      <c r="AH70" s="226"/>
      <c r="AJ70" s="226"/>
    </row>
    <row r="71" spans="1:36" ht="13.5">
      <c r="A71" s="144" t="s">
        <v>410</v>
      </c>
      <c r="B71" s="144">
        <v>24</v>
      </c>
      <c r="C71" s="144">
        <v>30</v>
      </c>
      <c r="D71" s="144">
        <v>39</v>
      </c>
      <c r="E71" s="145">
        <v>10</v>
      </c>
      <c r="G71" s="144" t="s">
        <v>413</v>
      </c>
      <c r="H71" s="144">
        <v>17</v>
      </c>
      <c r="I71" s="144">
        <v>23</v>
      </c>
      <c r="J71" s="144">
        <v>51</v>
      </c>
      <c r="K71" s="145">
        <v>10</v>
      </c>
      <c r="M71" s="188"/>
      <c r="N71" s="188"/>
      <c r="O71" s="188"/>
      <c r="P71" s="188"/>
      <c r="Q71" s="188"/>
      <c r="T71" s="189"/>
      <c r="U71" s="189"/>
      <c r="V71" s="189"/>
      <c r="W71" s="189"/>
      <c r="X71" s="187"/>
      <c r="Z71" s="208" t="s">
        <v>404</v>
      </c>
      <c r="AA71" s="208">
        <v>3</v>
      </c>
      <c r="AB71" s="208">
        <v>9</v>
      </c>
      <c r="AC71" s="208">
        <v>10</v>
      </c>
      <c r="AD71" s="208">
        <v>9</v>
      </c>
      <c r="AE71" s="208">
        <v>2014</v>
      </c>
      <c r="AF71" s="207"/>
      <c r="AH71" s="226"/>
      <c r="AJ71" s="226"/>
    </row>
    <row r="72" spans="1:36" ht="13.5">
      <c r="A72" s="144" t="s">
        <v>413</v>
      </c>
      <c r="B72" s="144">
        <v>17</v>
      </c>
      <c r="C72" s="144">
        <v>23</v>
      </c>
      <c r="D72" s="144">
        <v>51</v>
      </c>
      <c r="E72" s="145">
        <v>10</v>
      </c>
      <c r="G72" s="144"/>
      <c r="H72" s="144"/>
      <c r="I72" s="144"/>
      <c r="J72" s="144"/>
      <c r="K72" s="144"/>
      <c r="T72" s="189"/>
      <c r="U72" s="189"/>
      <c r="V72" s="189"/>
      <c r="W72" s="189"/>
      <c r="X72" s="187"/>
      <c r="Z72" s="208" t="s">
        <v>407</v>
      </c>
      <c r="AA72" s="208">
        <v>2</v>
      </c>
      <c r="AB72" s="208">
        <v>8</v>
      </c>
      <c r="AC72" s="208">
        <v>23</v>
      </c>
      <c r="AD72" s="208">
        <v>9</v>
      </c>
      <c r="AE72" s="208">
        <v>2014</v>
      </c>
      <c r="AF72" s="207"/>
      <c r="AH72" s="226"/>
      <c r="AJ72" s="226"/>
    </row>
    <row r="73" spans="7:36" ht="15" thickBot="1">
      <c r="G73" s="112" t="s">
        <v>217</v>
      </c>
      <c r="H73" s="171"/>
      <c r="I73" s="171"/>
      <c r="J73" s="171"/>
      <c r="K73" s="171"/>
      <c r="Z73" s="208" t="s">
        <v>410</v>
      </c>
      <c r="AA73" s="208">
        <v>29</v>
      </c>
      <c r="AB73" s="208">
        <v>5</v>
      </c>
      <c r="AC73" s="208">
        <v>40</v>
      </c>
      <c r="AD73" s="208">
        <v>9</v>
      </c>
      <c r="AE73" s="208">
        <v>2014</v>
      </c>
      <c r="AF73" s="207"/>
      <c r="AH73" s="226"/>
      <c r="AJ73" s="226"/>
    </row>
    <row r="74" spans="1:36" ht="15" thickBot="1">
      <c r="A74" s="112" t="s">
        <v>217</v>
      </c>
      <c r="B74" s="95"/>
      <c r="C74" s="95"/>
      <c r="D74" s="95"/>
      <c r="E74" s="95"/>
      <c r="G74" s="146" t="s">
        <v>399</v>
      </c>
      <c r="H74" s="146" t="s">
        <v>400</v>
      </c>
      <c r="I74" s="146" t="s">
        <v>401</v>
      </c>
      <c r="J74" s="146" t="s">
        <v>414</v>
      </c>
      <c r="K74" s="146" t="s">
        <v>195</v>
      </c>
      <c r="R74" t="s">
        <v>274</v>
      </c>
      <c r="Z74" s="208" t="s">
        <v>413</v>
      </c>
      <c r="AA74" s="208">
        <v>15</v>
      </c>
      <c r="AB74" s="208">
        <v>21</v>
      </c>
      <c r="AC74" s="208">
        <v>51</v>
      </c>
      <c r="AD74" s="208">
        <v>9</v>
      </c>
      <c r="AE74" s="208">
        <v>2014</v>
      </c>
      <c r="AF74" s="207"/>
      <c r="AH74" s="226"/>
      <c r="AJ74" s="226"/>
    </row>
    <row r="75" spans="1:36" ht="13.5">
      <c r="A75" s="21" t="s">
        <v>399</v>
      </c>
      <c r="B75" s="21" t="s">
        <v>400</v>
      </c>
      <c r="C75" s="21" t="s">
        <v>401</v>
      </c>
      <c r="D75" s="21" t="s">
        <v>414</v>
      </c>
      <c r="E75" s="21" t="s">
        <v>415</v>
      </c>
      <c r="G75" s="144" t="s">
        <v>404</v>
      </c>
      <c r="H75" s="144">
        <v>19</v>
      </c>
      <c r="I75" s="144">
        <v>25</v>
      </c>
      <c r="J75" s="144">
        <v>12</v>
      </c>
      <c r="K75" s="145">
        <v>11</v>
      </c>
      <c r="Z75" s="208" t="s">
        <v>260</v>
      </c>
      <c r="AA75" s="208">
        <v>2</v>
      </c>
      <c r="AB75" s="208">
        <v>8</v>
      </c>
      <c r="AC75" s="208">
        <v>10</v>
      </c>
      <c r="AD75" s="208">
        <v>9</v>
      </c>
      <c r="AE75" s="208">
        <v>2015</v>
      </c>
      <c r="AF75" s="207"/>
      <c r="AH75" s="226"/>
      <c r="AJ75" s="226"/>
    </row>
    <row r="76" spans="1:36" ht="13.5">
      <c r="A76" s="144" t="s">
        <v>404</v>
      </c>
      <c r="B76" s="144">
        <v>19</v>
      </c>
      <c r="C76" s="144">
        <v>25</v>
      </c>
      <c r="D76" s="144">
        <v>12</v>
      </c>
      <c r="E76" s="145">
        <v>11</v>
      </c>
      <c r="G76" s="144" t="s">
        <v>407</v>
      </c>
      <c r="H76" s="144">
        <v>25</v>
      </c>
      <c r="I76" s="144">
        <v>1</v>
      </c>
      <c r="J76" s="144">
        <v>26</v>
      </c>
      <c r="K76" s="145">
        <v>11</v>
      </c>
      <c r="T76" s="189"/>
      <c r="U76" s="189"/>
      <c r="V76" s="189"/>
      <c r="W76" s="189"/>
      <c r="X76" s="187"/>
      <c r="Z76" s="144"/>
      <c r="AA76" s="144"/>
      <c r="AB76" s="144"/>
      <c r="AC76" s="144"/>
      <c r="AD76" s="144"/>
      <c r="AE76" s="144"/>
      <c r="AF76" s="207"/>
      <c r="AH76" s="226"/>
      <c r="AJ76" s="226"/>
    </row>
    <row r="77" spans="1:36" ht="15" thickBot="1">
      <c r="A77" s="144" t="s">
        <v>407</v>
      </c>
      <c r="B77" s="144">
        <v>25</v>
      </c>
      <c r="C77" s="144">
        <v>1</v>
      </c>
      <c r="D77" s="144">
        <v>26</v>
      </c>
      <c r="E77" s="145">
        <v>11</v>
      </c>
      <c r="G77" s="144" t="s">
        <v>411</v>
      </c>
      <c r="H77" s="144">
        <v>8</v>
      </c>
      <c r="I77" s="144">
        <v>14</v>
      </c>
      <c r="J77" s="144">
        <v>41</v>
      </c>
      <c r="K77" s="145">
        <v>11</v>
      </c>
      <c r="T77" s="190"/>
      <c r="U77" s="190"/>
      <c r="V77" s="192"/>
      <c r="W77" s="190"/>
      <c r="X77" s="191"/>
      <c r="Z77" s="113" t="s">
        <v>216</v>
      </c>
      <c r="AA77" s="211" t="s">
        <v>345</v>
      </c>
      <c r="AB77" s="171"/>
      <c r="AC77" s="171"/>
      <c r="AD77" s="171"/>
      <c r="AE77" s="171"/>
      <c r="AF77" s="207" t="s">
        <v>316</v>
      </c>
      <c r="AG77" s="45" t="s">
        <v>369</v>
      </c>
      <c r="AH77" s="226" t="s">
        <v>369</v>
      </c>
      <c r="AJ77" s="226"/>
    </row>
    <row r="78" spans="1:36" ht="13.5">
      <c r="A78" s="144" t="s">
        <v>411</v>
      </c>
      <c r="B78" s="144">
        <v>1</v>
      </c>
      <c r="C78" s="144">
        <v>7</v>
      </c>
      <c r="D78" s="144">
        <v>40</v>
      </c>
      <c r="E78" s="145">
        <v>11</v>
      </c>
      <c r="G78" s="144" t="s">
        <v>413</v>
      </c>
      <c r="H78" s="144">
        <v>24</v>
      </c>
      <c r="I78" s="144">
        <v>30</v>
      </c>
      <c r="J78" s="144">
        <v>52</v>
      </c>
      <c r="K78" s="145">
        <v>11</v>
      </c>
      <c r="T78" s="189"/>
      <c r="U78" s="189"/>
      <c r="V78" s="189"/>
      <c r="W78" s="189"/>
      <c r="X78" s="187"/>
      <c r="Z78" s="146" t="s">
        <v>399</v>
      </c>
      <c r="AA78" s="146" t="s">
        <v>120</v>
      </c>
      <c r="AB78" s="146" t="s">
        <v>121</v>
      </c>
      <c r="AC78" s="146" t="s">
        <v>414</v>
      </c>
      <c r="AD78" s="146" t="s">
        <v>195</v>
      </c>
      <c r="AE78" s="146" t="s">
        <v>309</v>
      </c>
      <c r="AF78" s="207"/>
      <c r="AH78" s="226"/>
      <c r="AJ78" s="226"/>
    </row>
    <row r="79" spans="1:36" ht="13.5">
      <c r="A79" s="144" t="s">
        <v>413</v>
      </c>
      <c r="B79" s="144">
        <v>24</v>
      </c>
      <c r="C79" s="144">
        <v>30</v>
      </c>
      <c r="D79" s="144">
        <v>52</v>
      </c>
      <c r="E79" s="145">
        <v>11</v>
      </c>
      <c r="G79" s="144"/>
      <c r="H79" s="144"/>
      <c r="I79" s="144"/>
      <c r="J79" s="144"/>
      <c r="K79" s="144"/>
      <c r="Z79" s="212" t="s">
        <v>404</v>
      </c>
      <c r="AA79" s="212">
        <v>10</v>
      </c>
      <c r="AB79" s="212">
        <v>16</v>
      </c>
      <c r="AC79" s="212">
        <v>11</v>
      </c>
      <c r="AD79" s="212">
        <v>10</v>
      </c>
      <c r="AE79" s="212">
        <v>2014</v>
      </c>
      <c r="AF79" s="207"/>
      <c r="AH79" s="226"/>
      <c r="AJ79" s="226"/>
    </row>
    <row r="80" spans="26:36" ht="13.5">
      <c r="Z80" s="208" t="s">
        <v>407</v>
      </c>
      <c r="AA80" s="208">
        <v>16</v>
      </c>
      <c r="AB80" s="208">
        <v>22</v>
      </c>
      <c r="AC80" s="208">
        <v>25</v>
      </c>
      <c r="AD80" s="208">
        <v>10</v>
      </c>
      <c r="AE80" s="208">
        <v>2014</v>
      </c>
      <c r="AF80" s="207"/>
      <c r="AH80" s="226"/>
      <c r="AJ80" s="226"/>
    </row>
    <row r="81" spans="26:36" ht="13.5">
      <c r="Z81" s="208" t="s">
        <v>411</v>
      </c>
      <c r="AA81" s="208">
        <v>6</v>
      </c>
      <c r="AB81" s="208">
        <v>12</v>
      </c>
      <c r="AC81" s="208">
        <v>41</v>
      </c>
      <c r="AD81" s="208">
        <v>10</v>
      </c>
      <c r="AE81" s="208">
        <v>2014</v>
      </c>
      <c r="AF81" s="207"/>
      <c r="AH81" s="226"/>
      <c r="AJ81" s="226"/>
    </row>
    <row r="82" spans="26:36" ht="13.5">
      <c r="Z82" s="208" t="s">
        <v>413</v>
      </c>
      <c r="AA82" s="208">
        <v>22</v>
      </c>
      <c r="AB82" s="208">
        <v>28</v>
      </c>
      <c r="AC82" s="208">
        <v>52</v>
      </c>
      <c r="AD82" s="208">
        <v>10</v>
      </c>
      <c r="AE82" s="208">
        <v>2014</v>
      </c>
      <c r="AF82" s="207"/>
      <c r="AH82" s="226"/>
      <c r="AJ82" s="226"/>
    </row>
    <row r="83" spans="26:36" ht="13.5">
      <c r="Z83" s="208" t="s">
        <v>260</v>
      </c>
      <c r="AA83" s="208">
        <v>9</v>
      </c>
      <c r="AB83" s="208">
        <v>15</v>
      </c>
      <c r="AC83" s="208">
        <v>11</v>
      </c>
      <c r="AD83" s="208">
        <v>10</v>
      </c>
      <c r="AE83" s="208">
        <v>2015</v>
      </c>
      <c r="AF83" s="207"/>
      <c r="AH83" s="226"/>
      <c r="AJ83" s="226"/>
    </row>
    <row r="84" spans="26:36" ht="13.5">
      <c r="Z84" s="144"/>
      <c r="AA84" s="144"/>
      <c r="AB84" s="144"/>
      <c r="AC84" s="144"/>
      <c r="AD84" s="144"/>
      <c r="AE84" s="144"/>
      <c r="AF84" s="207"/>
      <c r="AH84" s="226"/>
      <c r="AJ84" s="226"/>
    </row>
    <row r="85" spans="26:36" ht="15" thickBot="1">
      <c r="Z85" s="113" t="s">
        <v>217</v>
      </c>
      <c r="AA85" s="211" t="s">
        <v>345</v>
      </c>
      <c r="AB85" s="171"/>
      <c r="AC85" s="171"/>
      <c r="AD85" s="171"/>
      <c r="AE85" s="171"/>
      <c r="AF85" s="207" t="s">
        <v>317</v>
      </c>
      <c r="AG85" s="45" t="s">
        <v>77</v>
      </c>
      <c r="AH85" s="226" t="s">
        <v>77</v>
      </c>
      <c r="AJ85" s="226"/>
    </row>
    <row r="86" spans="26:36" ht="13.5">
      <c r="Z86" s="146" t="s">
        <v>399</v>
      </c>
      <c r="AA86" s="146" t="s">
        <v>120</v>
      </c>
      <c r="AB86" s="146" t="s">
        <v>121</v>
      </c>
      <c r="AC86" s="146" t="s">
        <v>414</v>
      </c>
      <c r="AD86" s="146" t="s">
        <v>195</v>
      </c>
      <c r="AE86" s="146" t="s">
        <v>309</v>
      </c>
      <c r="AF86" s="144"/>
      <c r="AH86" s="226"/>
      <c r="AJ86" s="226"/>
    </row>
    <row r="87" spans="26:36" ht="13.5">
      <c r="Z87" s="208" t="s">
        <v>404</v>
      </c>
      <c r="AA87" s="208">
        <v>17</v>
      </c>
      <c r="AB87" s="208">
        <v>23</v>
      </c>
      <c r="AC87" s="208">
        <v>12</v>
      </c>
      <c r="AD87" s="208">
        <v>11</v>
      </c>
      <c r="AE87" s="208">
        <v>2014</v>
      </c>
      <c r="AF87" s="144"/>
      <c r="AH87" s="226"/>
      <c r="AJ87" s="226"/>
    </row>
    <row r="88" spans="26:36" ht="13.5">
      <c r="Z88" s="208" t="s">
        <v>407</v>
      </c>
      <c r="AA88" s="208">
        <v>23</v>
      </c>
      <c r="AB88" s="208">
        <v>29</v>
      </c>
      <c r="AC88" s="208">
        <v>26</v>
      </c>
      <c r="AD88" s="208">
        <v>11</v>
      </c>
      <c r="AE88" s="208">
        <v>2014</v>
      </c>
      <c r="AF88" s="144"/>
      <c r="AH88" s="226"/>
      <c r="AJ88" s="226"/>
    </row>
    <row r="89" spans="26:36" ht="13.5">
      <c r="Z89" s="208" t="s">
        <v>411</v>
      </c>
      <c r="AA89" s="208">
        <v>13</v>
      </c>
      <c r="AB89" s="208">
        <v>19</v>
      </c>
      <c r="AC89" s="208">
        <v>42</v>
      </c>
      <c r="AD89" s="208">
        <v>11</v>
      </c>
      <c r="AE89" s="208">
        <v>2014</v>
      </c>
      <c r="AF89" s="144"/>
      <c r="AH89" s="226"/>
      <c r="AJ89" s="226"/>
    </row>
    <row r="90" spans="26:36" ht="13.5">
      <c r="Z90" s="209" t="s">
        <v>413</v>
      </c>
      <c r="AA90" s="209">
        <v>29</v>
      </c>
      <c r="AB90" s="213">
        <v>42008</v>
      </c>
      <c r="AC90" s="209">
        <v>1</v>
      </c>
      <c r="AD90" s="209">
        <v>11</v>
      </c>
      <c r="AE90" s="210">
        <v>2014</v>
      </c>
      <c r="AF90" s="144"/>
      <c r="AH90" s="226"/>
      <c r="AJ90" s="226"/>
    </row>
    <row r="91" spans="26:36" ht="13.5">
      <c r="Z91" s="214" t="s">
        <v>260</v>
      </c>
      <c r="AA91" s="214">
        <v>16</v>
      </c>
      <c r="AB91" s="214">
        <v>22</v>
      </c>
      <c r="AC91" s="214">
        <v>12</v>
      </c>
      <c r="AD91" s="214">
        <v>11</v>
      </c>
      <c r="AE91" s="214">
        <v>2015</v>
      </c>
      <c r="AF91" s="144"/>
      <c r="AH91" s="226"/>
      <c r="AJ91" s="226"/>
    </row>
  </sheetData>
  <sheetProtection/>
  <mergeCells count="2">
    <mergeCell ref="T1:U1"/>
    <mergeCell ref="AB3:AC3"/>
  </mergeCells>
  <printOptions/>
  <pageMargins left="0.7" right="0.7" top="0.75" bottom="0.75" header="0.3" footer="0.3"/>
  <pageSetup fitToHeight="1" fitToWidth="1" orientation="portrait" paperSize="9" scale="24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12"/>
  <sheetViews>
    <sheetView workbookViewId="0" topLeftCell="A1">
      <selection activeCell="G50" sqref="G50"/>
    </sheetView>
  </sheetViews>
  <sheetFormatPr defaultColWidth="11.421875" defaultRowHeight="15"/>
  <cols>
    <col min="1" max="6" width="8.8515625" style="0" customWidth="1"/>
    <col min="7" max="7" width="34.00390625" style="0" bestFit="1" customWidth="1"/>
    <col min="8" max="8" width="0.71875" style="0" customWidth="1"/>
    <col min="9" max="9" width="19.421875" style="0" bestFit="1" customWidth="1"/>
    <col min="10" max="10" width="10.140625" style="0" bestFit="1" customWidth="1"/>
    <col min="11" max="13" width="8.8515625" style="0" customWidth="1"/>
    <col min="14" max="14" width="9.28125" style="0" customWidth="1"/>
    <col min="15" max="15" width="8.8515625" style="0" customWidth="1"/>
    <col min="16" max="16" width="14.7109375" style="0" bestFit="1" customWidth="1"/>
    <col min="17" max="16384" width="8.8515625" style="0" customWidth="1"/>
  </cols>
  <sheetData>
    <row r="1" spans="1:6" ht="18.75">
      <c r="A1" s="219" t="s">
        <v>424</v>
      </c>
      <c r="B1" s="220"/>
      <c r="C1" s="223" t="s">
        <v>80</v>
      </c>
      <c r="D1" s="220"/>
      <c r="E1" s="262">
        <f ca="1">TODAY()</f>
        <v>42109</v>
      </c>
      <c r="F1" s="262"/>
    </row>
    <row r="2" spans="1:6" ht="18.75">
      <c r="A2" s="220"/>
      <c r="B2" s="220"/>
      <c r="C2" s="220"/>
      <c r="D2" s="220"/>
      <c r="E2" s="220"/>
      <c r="F2" s="220"/>
    </row>
    <row r="3" spans="1:6" ht="18.75" customHeight="1">
      <c r="A3" s="221" t="s">
        <v>119</v>
      </c>
      <c r="B3" s="222"/>
      <c r="C3" s="222"/>
      <c r="D3" s="222"/>
      <c r="E3" s="222"/>
      <c r="F3" s="222"/>
    </row>
    <row r="4" spans="1:16" ht="15">
      <c r="A4" s="102" t="s">
        <v>399</v>
      </c>
      <c r="B4" s="102" t="s">
        <v>120</v>
      </c>
      <c r="C4" s="102" t="s">
        <v>121</v>
      </c>
      <c r="D4" s="102" t="s">
        <v>414</v>
      </c>
      <c r="E4" s="102" t="s">
        <v>195</v>
      </c>
      <c r="F4" s="102" t="s">
        <v>309</v>
      </c>
      <c r="I4" s="201" t="s">
        <v>305</v>
      </c>
      <c r="J4" s="202" t="s">
        <v>306</v>
      </c>
      <c r="K4" s="21" t="s">
        <v>426</v>
      </c>
      <c r="M4" s="21" t="s">
        <v>399</v>
      </c>
      <c r="N4" s="21" t="s">
        <v>88</v>
      </c>
      <c r="O4" s="21" t="s">
        <v>89</v>
      </c>
      <c r="P4" s="21" t="s">
        <v>90</v>
      </c>
    </row>
    <row r="5" spans="1:22" ht="19.5" thickBot="1">
      <c r="A5" s="100"/>
      <c r="B5" s="100"/>
      <c r="C5" s="100"/>
      <c r="D5" s="100"/>
      <c r="E5" s="100"/>
      <c r="F5" s="100"/>
      <c r="J5" s="202" t="s">
        <v>304</v>
      </c>
      <c r="R5" s="194"/>
      <c r="S5" s="194"/>
      <c r="T5" s="194">
        <v>2014</v>
      </c>
      <c r="U5" s="193"/>
      <c r="V5" s="193"/>
    </row>
    <row r="6" spans="1:22" ht="13.5" customHeight="1">
      <c r="A6" s="1" t="s">
        <v>402</v>
      </c>
      <c r="B6" s="1">
        <v>30</v>
      </c>
      <c r="C6" s="1">
        <v>5</v>
      </c>
      <c r="D6" s="1">
        <v>1</v>
      </c>
      <c r="E6" s="11">
        <v>11</v>
      </c>
      <c r="F6" s="11">
        <v>2014</v>
      </c>
      <c r="G6" t="s">
        <v>124</v>
      </c>
      <c r="H6" s="263" t="s">
        <v>416</v>
      </c>
      <c r="K6" s="266" t="s">
        <v>420</v>
      </c>
      <c r="M6" s="268" t="s">
        <v>427</v>
      </c>
      <c r="N6" s="41">
        <v>55.9</v>
      </c>
      <c r="O6" s="41">
        <v>35.3</v>
      </c>
      <c r="P6" s="41">
        <v>45.6</v>
      </c>
      <c r="R6" s="193"/>
      <c r="S6" s="193"/>
      <c r="T6" s="193"/>
      <c r="U6" s="193"/>
      <c r="V6" s="193"/>
    </row>
    <row r="7" spans="1:22" ht="15" customHeight="1" thickBot="1">
      <c r="A7" s="1" t="s">
        <v>402</v>
      </c>
      <c r="B7" s="1">
        <v>6</v>
      </c>
      <c r="C7" s="1">
        <v>12</v>
      </c>
      <c r="D7" s="1">
        <v>2</v>
      </c>
      <c r="E7" s="11">
        <v>1</v>
      </c>
      <c r="F7" s="11">
        <v>2014</v>
      </c>
      <c r="G7" s="138" t="s">
        <v>78</v>
      </c>
      <c r="H7" s="264"/>
      <c r="I7" s="173"/>
      <c r="K7" s="267"/>
      <c r="M7" s="269"/>
      <c r="N7" s="42"/>
      <c r="O7" s="42"/>
      <c r="P7" s="42"/>
      <c r="R7" s="112" t="s">
        <v>207</v>
      </c>
      <c r="S7" s="185" t="s">
        <v>345</v>
      </c>
      <c r="T7" s="171"/>
      <c r="U7" s="171"/>
      <c r="V7" s="171"/>
    </row>
    <row r="8" spans="1:22" ht="13.5" customHeight="1">
      <c r="A8" s="1" t="s">
        <v>402</v>
      </c>
      <c r="B8" s="1">
        <v>13</v>
      </c>
      <c r="C8" s="1">
        <v>19</v>
      </c>
      <c r="D8" s="1">
        <v>3</v>
      </c>
      <c r="E8" s="11">
        <v>2</v>
      </c>
      <c r="F8" s="11">
        <v>2014</v>
      </c>
      <c r="G8" t="s">
        <v>125</v>
      </c>
      <c r="H8" s="264"/>
      <c r="I8" s="173"/>
      <c r="J8" s="202" t="s">
        <v>304</v>
      </c>
      <c r="K8" s="267"/>
      <c r="R8" s="187" t="s">
        <v>399</v>
      </c>
      <c r="S8" s="187" t="s">
        <v>400</v>
      </c>
      <c r="T8" s="187" t="s">
        <v>401</v>
      </c>
      <c r="U8" s="187" t="s">
        <v>414</v>
      </c>
      <c r="V8" s="187" t="s">
        <v>195</v>
      </c>
    </row>
    <row r="9" spans="1:22" ht="15" customHeight="1" thickBot="1">
      <c r="A9" s="1" t="s">
        <v>402</v>
      </c>
      <c r="B9" s="1">
        <v>20</v>
      </c>
      <c r="C9" s="1">
        <v>26</v>
      </c>
      <c r="D9" s="1">
        <v>4</v>
      </c>
      <c r="E9" s="11">
        <v>3</v>
      </c>
      <c r="F9" s="11">
        <v>2014</v>
      </c>
      <c r="G9" s="174" t="s">
        <v>126</v>
      </c>
      <c r="H9" s="264"/>
      <c r="I9" s="173"/>
      <c r="K9" s="267"/>
      <c r="R9" s="189" t="s">
        <v>402</v>
      </c>
      <c r="S9" s="189">
        <v>6</v>
      </c>
      <c r="T9" s="189">
        <v>12</v>
      </c>
      <c r="U9" s="189">
        <v>1</v>
      </c>
      <c r="V9" s="187">
        <v>1</v>
      </c>
    </row>
    <row r="10" spans="1:22" ht="13.5" customHeight="1">
      <c r="A10" s="1" t="s">
        <v>402</v>
      </c>
      <c r="B10" s="1">
        <v>27</v>
      </c>
      <c r="C10" s="1">
        <v>2</v>
      </c>
      <c r="D10" s="1">
        <v>5</v>
      </c>
      <c r="E10" s="11">
        <v>4</v>
      </c>
      <c r="F10" s="11">
        <v>2014</v>
      </c>
      <c r="G10" t="s">
        <v>310</v>
      </c>
      <c r="H10" s="264"/>
      <c r="I10" s="173"/>
      <c r="K10" s="267"/>
      <c r="M10" s="270" t="s">
        <v>157</v>
      </c>
      <c r="N10" s="43">
        <v>58.1</v>
      </c>
      <c r="O10" s="43">
        <v>36.6</v>
      </c>
      <c r="P10" s="43">
        <v>47.4</v>
      </c>
      <c r="R10" s="189"/>
      <c r="S10" s="189"/>
      <c r="T10" s="189"/>
      <c r="U10" s="189"/>
      <c r="V10" s="189"/>
    </row>
    <row r="11" spans="1:22" ht="15" customHeight="1" thickBot="1">
      <c r="A11" s="2" t="s">
        <v>403</v>
      </c>
      <c r="B11" s="2">
        <v>3</v>
      </c>
      <c r="C11" s="2">
        <v>9</v>
      </c>
      <c r="D11" s="2">
        <v>6</v>
      </c>
      <c r="E11" s="12">
        <v>5</v>
      </c>
      <c r="F11" s="12">
        <v>2014</v>
      </c>
      <c r="G11" t="s">
        <v>127</v>
      </c>
      <c r="H11" s="264"/>
      <c r="I11" s="173"/>
      <c r="K11" s="267"/>
      <c r="M11" s="271"/>
      <c r="N11" s="44"/>
      <c r="O11" s="44"/>
      <c r="P11" s="44"/>
      <c r="R11" s="189"/>
      <c r="S11" s="189"/>
      <c r="T11" s="189"/>
      <c r="U11" s="189"/>
      <c r="V11" s="189"/>
    </row>
    <row r="12" spans="1:22" ht="13.5" customHeight="1">
      <c r="A12" s="2" t="s">
        <v>403</v>
      </c>
      <c r="B12" s="2">
        <v>10</v>
      </c>
      <c r="C12" s="2">
        <v>16</v>
      </c>
      <c r="D12" s="2">
        <v>7</v>
      </c>
      <c r="E12" s="12">
        <v>6</v>
      </c>
      <c r="F12" s="12">
        <v>2014</v>
      </c>
      <c r="G12" s="174" t="s">
        <v>49</v>
      </c>
      <c r="H12" s="264"/>
      <c r="I12" s="173"/>
      <c r="J12" s="202" t="s">
        <v>304</v>
      </c>
      <c r="K12" s="267"/>
      <c r="R12" s="189"/>
      <c r="S12" s="189"/>
      <c r="T12" s="189"/>
      <c r="U12" s="189"/>
      <c r="V12" s="189"/>
    </row>
    <row r="13" spans="1:23" ht="15" customHeight="1" thickBot="1">
      <c r="A13" s="2" t="s">
        <v>403</v>
      </c>
      <c r="B13" s="2">
        <v>17</v>
      </c>
      <c r="C13" s="2">
        <v>23</v>
      </c>
      <c r="D13" s="2">
        <v>8</v>
      </c>
      <c r="E13" s="12">
        <v>7</v>
      </c>
      <c r="F13" s="12">
        <v>2014</v>
      </c>
      <c r="G13" s="174" t="s">
        <v>129</v>
      </c>
      <c r="H13" s="264"/>
      <c r="I13" s="173"/>
      <c r="J13" s="202" t="s">
        <v>304</v>
      </c>
      <c r="K13" s="267"/>
      <c r="R13" s="112" t="s">
        <v>208</v>
      </c>
      <c r="S13" s="185" t="s">
        <v>345</v>
      </c>
      <c r="T13" s="171"/>
      <c r="U13" s="171"/>
      <c r="V13" s="171"/>
      <c r="W13" t="s">
        <v>82</v>
      </c>
    </row>
    <row r="14" spans="1:22" ht="13.5" customHeight="1">
      <c r="A14" s="2" t="s">
        <v>403</v>
      </c>
      <c r="B14" s="2">
        <v>24</v>
      </c>
      <c r="C14" s="2">
        <v>2</v>
      </c>
      <c r="D14" s="2">
        <v>9</v>
      </c>
      <c r="E14" s="12">
        <v>8</v>
      </c>
      <c r="F14" s="12">
        <v>2014</v>
      </c>
      <c r="G14" t="s">
        <v>128</v>
      </c>
      <c r="H14" s="264"/>
      <c r="I14" s="173"/>
      <c r="K14" s="267"/>
      <c r="M14" s="268" t="s">
        <v>428</v>
      </c>
      <c r="N14" s="41">
        <v>64.8</v>
      </c>
      <c r="O14" s="41">
        <v>43.3</v>
      </c>
      <c r="P14" s="41">
        <v>54.1</v>
      </c>
      <c r="R14" s="187" t="s">
        <v>399</v>
      </c>
      <c r="S14" s="187" t="s">
        <v>400</v>
      </c>
      <c r="T14" s="187" t="s">
        <v>401</v>
      </c>
      <c r="U14" s="187" t="s">
        <v>414</v>
      </c>
      <c r="V14" s="187" t="s">
        <v>195</v>
      </c>
    </row>
    <row r="15" spans="1:22" ht="15" customHeight="1" thickBot="1">
      <c r="A15" s="3" t="s">
        <v>404</v>
      </c>
      <c r="B15" s="3">
        <v>3</v>
      </c>
      <c r="C15" s="3">
        <v>9</v>
      </c>
      <c r="D15" s="3">
        <v>10</v>
      </c>
      <c r="E15" s="13">
        <v>9</v>
      </c>
      <c r="F15" s="13">
        <v>2014</v>
      </c>
      <c r="G15" s="174" t="s">
        <v>135</v>
      </c>
      <c r="H15" s="264"/>
      <c r="I15" s="173"/>
      <c r="K15" s="267"/>
      <c r="M15" s="269"/>
      <c r="N15" s="42"/>
      <c r="O15" s="42"/>
      <c r="P15" s="42"/>
      <c r="R15" s="189" t="s">
        <v>402</v>
      </c>
      <c r="S15" s="189">
        <v>13</v>
      </c>
      <c r="T15" s="189">
        <v>19</v>
      </c>
      <c r="U15" s="189">
        <v>2</v>
      </c>
      <c r="V15" s="187">
        <v>2</v>
      </c>
    </row>
    <row r="16" spans="1:22" ht="15" customHeight="1" thickBot="1">
      <c r="A16" s="72" t="s">
        <v>404</v>
      </c>
      <c r="B16" s="72">
        <v>10</v>
      </c>
      <c r="C16" s="72">
        <v>16</v>
      </c>
      <c r="D16" s="72">
        <v>11</v>
      </c>
      <c r="E16" s="73">
        <v>10</v>
      </c>
      <c r="F16" s="73">
        <v>2014</v>
      </c>
      <c r="G16" s="198" t="s">
        <v>137</v>
      </c>
      <c r="H16" s="264"/>
      <c r="I16" s="173"/>
      <c r="K16" s="32">
        <v>40252</v>
      </c>
      <c r="R16" s="189"/>
      <c r="S16" s="189"/>
      <c r="T16" s="189"/>
      <c r="U16" s="189"/>
      <c r="V16" s="189"/>
    </row>
    <row r="17" spans="1:22" ht="13.5" customHeight="1">
      <c r="A17" s="3" t="s">
        <v>404</v>
      </c>
      <c r="B17" s="3">
        <v>17</v>
      </c>
      <c r="C17" s="3">
        <v>23</v>
      </c>
      <c r="D17" s="3">
        <v>12</v>
      </c>
      <c r="E17" s="13">
        <v>11</v>
      </c>
      <c r="F17" s="13">
        <v>2014</v>
      </c>
      <c r="G17" t="s">
        <v>274</v>
      </c>
      <c r="H17" s="264"/>
      <c r="I17" s="173"/>
      <c r="K17" s="34">
        <v>40259</v>
      </c>
      <c r="R17" s="189"/>
      <c r="S17" s="189"/>
      <c r="T17" s="189"/>
      <c r="U17" s="189"/>
      <c r="V17" s="189"/>
    </row>
    <row r="18" spans="1:22" ht="15" customHeight="1" thickBot="1">
      <c r="A18" s="3" t="s">
        <v>404</v>
      </c>
      <c r="B18" s="3">
        <v>24</v>
      </c>
      <c r="C18" s="3">
        <v>30</v>
      </c>
      <c r="D18" s="3">
        <v>13</v>
      </c>
      <c r="E18" s="13">
        <v>1</v>
      </c>
      <c r="F18" s="13">
        <v>2014</v>
      </c>
      <c r="G18" s="138" t="s">
        <v>78</v>
      </c>
      <c r="H18" s="265"/>
      <c r="I18" s="173"/>
      <c r="K18" s="272" t="s">
        <v>421</v>
      </c>
      <c r="R18" s="189"/>
      <c r="S18" s="189"/>
      <c r="T18" s="189"/>
      <c r="U18" s="189"/>
      <c r="V18" s="189"/>
    </row>
    <row r="19" spans="1:22" ht="15" customHeight="1" thickBot="1">
      <c r="A19" s="3" t="s">
        <v>404</v>
      </c>
      <c r="B19" s="3">
        <v>31</v>
      </c>
      <c r="C19" s="3">
        <v>6</v>
      </c>
      <c r="D19" s="3">
        <v>14</v>
      </c>
      <c r="E19" s="13">
        <v>2</v>
      </c>
      <c r="F19" s="13">
        <v>2014</v>
      </c>
      <c r="G19" s="174" t="s">
        <v>131</v>
      </c>
      <c r="H19" s="273" t="s">
        <v>417</v>
      </c>
      <c r="I19" s="173"/>
      <c r="J19" s="202" t="s">
        <v>304</v>
      </c>
      <c r="K19" s="272"/>
      <c r="M19" s="270" t="s">
        <v>429</v>
      </c>
      <c r="N19" s="43">
        <v>74.3</v>
      </c>
      <c r="O19" s="43">
        <v>51.8</v>
      </c>
      <c r="P19" s="43">
        <v>63.1</v>
      </c>
      <c r="R19" s="112" t="s">
        <v>209</v>
      </c>
      <c r="S19" s="185" t="s">
        <v>345</v>
      </c>
      <c r="T19" s="171"/>
      <c r="U19" s="171"/>
      <c r="V19" s="171"/>
    </row>
    <row r="20" spans="1:22" ht="15" customHeight="1">
      <c r="A20" s="5" t="s">
        <v>405</v>
      </c>
      <c r="B20" s="5">
        <v>7</v>
      </c>
      <c r="C20" s="5">
        <v>13</v>
      </c>
      <c r="D20" s="5">
        <v>15</v>
      </c>
      <c r="E20" s="14">
        <v>3</v>
      </c>
      <c r="F20" s="14">
        <v>2014</v>
      </c>
      <c r="G20" s="174" t="s">
        <v>267</v>
      </c>
      <c r="H20" s="274"/>
      <c r="I20" s="173"/>
      <c r="K20" s="272"/>
      <c r="M20" s="276"/>
      <c r="N20" s="141"/>
      <c r="O20" s="141"/>
      <c r="P20" s="141"/>
      <c r="R20" s="187" t="s">
        <v>399</v>
      </c>
      <c r="S20" s="187" t="s">
        <v>400</v>
      </c>
      <c r="T20" s="187" t="s">
        <v>401</v>
      </c>
      <c r="U20" s="187" t="s">
        <v>414</v>
      </c>
      <c r="V20" s="187" t="s">
        <v>195</v>
      </c>
    </row>
    <row r="21" spans="1:22" ht="15.75" customHeight="1" thickBot="1">
      <c r="A21" s="5" t="s">
        <v>405</v>
      </c>
      <c r="B21" s="5">
        <v>14</v>
      </c>
      <c r="C21" s="5">
        <v>20</v>
      </c>
      <c r="D21" s="5">
        <v>16</v>
      </c>
      <c r="E21" s="14">
        <v>4</v>
      </c>
      <c r="F21" s="14">
        <v>2014</v>
      </c>
      <c r="G21" s="174" t="s">
        <v>311</v>
      </c>
      <c r="H21" s="274"/>
      <c r="I21" s="173" t="s">
        <v>301</v>
      </c>
      <c r="K21" s="272"/>
      <c r="M21" s="271"/>
      <c r="N21" s="44"/>
      <c r="O21" s="44"/>
      <c r="P21" s="44"/>
      <c r="R21" s="189" t="s">
        <v>402</v>
      </c>
      <c r="S21" s="189">
        <v>20</v>
      </c>
      <c r="T21" s="189">
        <v>26</v>
      </c>
      <c r="U21" s="189">
        <v>3</v>
      </c>
      <c r="V21" s="187">
        <v>3</v>
      </c>
    </row>
    <row r="22" spans="1:22" ht="15" customHeight="1">
      <c r="A22" s="5" t="s">
        <v>405</v>
      </c>
      <c r="B22" s="5">
        <v>21</v>
      </c>
      <c r="C22" s="5">
        <v>27</v>
      </c>
      <c r="D22" s="5">
        <v>17</v>
      </c>
      <c r="E22" s="14">
        <v>5</v>
      </c>
      <c r="F22" s="14">
        <v>2014</v>
      </c>
      <c r="G22" t="s">
        <v>292</v>
      </c>
      <c r="H22" s="274"/>
      <c r="I22" s="173"/>
      <c r="K22" s="272"/>
      <c r="R22" s="189"/>
      <c r="S22" s="189"/>
      <c r="T22" s="189"/>
      <c r="U22" s="189"/>
      <c r="V22" s="189"/>
    </row>
    <row r="23" spans="1:22" ht="15.75" customHeight="1" thickBot="1">
      <c r="A23" s="5" t="s">
        <v>405</v>
      </c>
      <c r="B23" s="5">
        <v>28</v>
      </c>
      <c r="C23" s="5">
        <v>4</v>
      </c>
      <c r="D23" s="5">
        <v>18</v>
      </c>
      <c r="E23" s="14">
        <v>6</v>
      </c>
      <c r="F23" s="14">
        <v>2014</v>
      </c>
      <c r="G23" s="174" t="s">
        <v>328</v>
      </c>
      <c r="H23" s="274"/>
      <c r="I23" s="173" t="s">
        <v>60</v>
      </c>
      <c r="J23" s="202" t="s">
        <v>304</v>
      </c>
      <c r="K23" s="33">
        <v>40298</v>
      </c>
      <c r="R23" s="189"/>
      <c r="S23" s="189"/>
      <c r="T23" s="189"/>
      <c r="U23" s="189"/>
      <c r="V23" s="189"/>
    </row>
    <row r="24" spans="1:22" ht="15" customHeight="1">
      <c r="A24" s="4" t="s">
        <v>406</v>
      </c>
      <c r="B24" s="4">
        <v>5</v>
      </c>
      <c r="C24" s="4">
        <v>11</v>
      </c>
      <c r="D24" s="4">
        <v>19</v>
      </c>
      <c r="E24" s="15">
        <v>7</v>
      </c>
      <c r="F24" s="15">
        <v>2014</v>
      </c>
      <c r="G24" s="174" t="s">
        <v>50</v>
      </c>
      <c r="H24" s="274"/>
      <c r="I24" s="173"/>
      <c r="J24" s="202" t="s">
        <v>304</v>
      </c>
      <c r="K24" s="35">
        <v>40299</v>
      </c>
      <c r="M24" s="268" t="s">
        <v>84</v>
      </c>
      <c r="N24" s="41">
        <v>80.9</v>
      </c>
      <c r="O24" s="41">
        <v>60.4</v>
      </c>
      <c r="P24" s="41">
        <v>70.7</v>
      </c>
      <c r="R24" s="189"/>
      <c r="S24" s="189"/>
      <c r="T24" s="189"/>
      <c r="U24" s="189"/>
      <c r="V24" s="189"/>
    </row>
    <row r="25" spans="1:22" ht="15.75" customHeight="1" thickBot="1">
      <c r="A25" s="4" t="s">
        <v>406</v>
      </c>
      <c r="B25" s="4">
        <v>12</v>
      </c>
      <c r="C25" s="4">
        <v>18</v>
      </c>
      <c r="D25" s="4">
        <v>20</v>
      </c>
      <c r="E25" s="15">
        <v>8</v>
      </c>
      <c r="F25" s="15">
        <v>2014</v>
      </c>
      <c r="G25" s="217" t="s">
        <v>276</v>
      </c>
      <c r="H25" s="274"/>
      <c r="I25" s="173"/>
      <c r="K25" s="277" t="s">
        <v>423</v>
      </c>
      <c r="M25" s="269"/>
      <c r="N25" s="42"/>
      <c r="O25" s="42"/>
      <c r="P25" s="42"/>
      <c r="R25" s="112" t="s">
        <v>210</v>
      </c>
      <c r="S25" s="185" t="s">
        <v>345</v>
      </c>
      <c r="T25" s="171"/>
      <c r="U25" s="171"/>
      <c r="V25" s="171"/>
    </row>
    <row r="26" spans="1:22" ht="15" customHeight="1">
      <c r="A26" s="4" t="s">
        <v>406</v>
      </c>
      <c r="B26" s="4">
        <v>19</v>
      </c>
      <c r="C26" s="4">
        <v>25</v>
      </c>
      <c r="D26" s="4">
        <v>21</v>
      </c>
      <c r="E26" s="199" t="s">
        <v>465</v>
      </c>
      <c r="F26" s="15">
        <v>2014</v>
      </c>
      <c r="G26" s="138" t="s">
        <v>465</v>
      </c>
      <c r="H26" s="274"/>
      <c r="I26" s="200" t="s">
        <v>299</v>
      </c>
      <c r="K26" s="277"/>
      <c r="R26" s="187" t="s">
        <v>399</v>
      </c>
      <c r="S26" s="187" t="s">
        <v>400</v>
      </c>
      <c r="T26" s="187" t="s">
        <v>401</v>
      </c>
      <c r="U26" s="187" t="s">
        <v>414</v>
      </c>
      <c r="V26" s="187" t="s">
        <v>195</v>
      </c>
    </row>
    <row r="27" spans="1:22" ht="15.75" customHeight="1" thickBot="1">
      <c r="A27" s="4" t="s">
        <v>406</v>
      </c>
      <c r="B27" s="4">
        <v>26</v>
      </c>
      <c r="C27" s="4">
        <v>1</v>
      </c>
      <c r="D27" s="4">
        <v>22</v>
      </c>
      <c r="E27" s="15" t="s">
        <v>465</v>
      </c>
      <c r="F27" s="15">
        <v>2014</v>
      </c>
      <c r="G27" s="138" t="s">
        <v>465</v>
      </c>
      <c r="H27" s="274"/>
      <c r="I27" s="173" t="s">
        <v>299</v>
      </c>
      <c r="K27" s="36">
        <v>40333</v>
      </c>
      <c r="R27" s="189" t="s">
        <v>402</v>
      </c>
      <c r="S27" s="189">
        <v>27</v>
      </c>
      <c r="T27" s="189">
        <v>2</v>
      </c>
      <c r="U27" s="189">
        <v>4</v>
      </c>
      <c r="V27" s="187">
        <v>4</v>
      </c>
    </row>
    <row r="28" spans="1:22" ht="15" customHeight="1">
      <c r="A28" s="8" t="s">
        <v>407</v>
      </c>
      <c r="B28" s="8">
        <v>2</v>
      </c>
      <c r="C28" s="8">
        <v>8</v>
      </c>
      <c r="D28" s="8">
        <v>23</v>
      </c>
      <c r="E28" s="16">
        <v>9</v>
      </c>
      <c r="F28" s="16">
        <v>2014</v>
      </c>
      <c r="G28" s="174" t="s">
        <v>136</v>
      </c>
      <c r="H28" s="274"/>
      <c r="I28" s="173" t="s">
        <v>58</v>
      </c>
      <c r="K28" s="37">
        <v>40334</v>
      </c>
      <c r="M28" s="270" t="s">
        <v>430</v>
      </c>
      <c r="N28" s="43">
        <v>86.1</v>
      </c>
      <c r="O28" s="43">
        <v>67.1</v>
      </c>
      <c r="P28" s="43">
        <v>76.6</v>
      </c>
      <c r="R28" s="193"/>
      <c r="S28" s="193"/>
      <c r="T28" s="193"/>
      <c r="U28" s="193"/>
      <c r="V28" s="193"/>
    </row>
    <row r="29" spans="1:22" ht="15.75" customHeight="1" thickBot="1">
      <c r="A29" s="8" t="s">
        <v>407</v>
      </c>
      <c r="B29" s="8">
        <v>9</v>
      </c>
      <c r="C29" s="8">
        <v>15</v>
      </c>
      <c r="D29" s="8">
        <v>24</v>
      </c>
      <c r="E29" s="16" t="s">
        <v>465</v>
      </c>
      <c r="F29" s="16">
        <v>2014</v>
      </c>
      <c r="G29" s="138" t="s">
        <v>465</v>
      </c>
      <c r="H29" s="274"/>
      <c r="I29" s="173" t="s">
        <v>51</v>
      </c>
      <c r="K29" s="278" t="s">
        <v>422</v>
      </c>
      <c r="M29" s="271"/>
      <c r="N29" s="44"/>
      <c r="O29" s="44"/>
      <c r="P29" s="44"/>
      <c r="R29" s="189"/>
      <c r="S29" s="189"/>
      <c r="T29" s="189"/>
      <c r="U29" s="189"/>
      <c r="V29" s="189"/>
    </row>
    <row r="30" spans="1:22" ht="15" customHeight="1">
      <c r="A30" s="8" t="s">
        <v>407</v>
      </c>
      <c r="B30" s="8">
        <v>16</v>
      </c>
      <c r="C30" s="8">
        <v>22</v>
      </c>
      <c r="D30" s="8">
        <v>25</v>
      </c>
      <c r="E30" s="16">
        <v>10</v>
      </c>
      <c r="F30" s="16">
        <v>2014</v>
      </c>
      <c r="G30" s="174" t="s">
        <v>176</v>
      </c>
      <c r="H30" s="274"/>
      <c r="I30" s="173"/>
      <c r="K30" s="278"/>
      <c r="R30" s="189"/>
      <c r="S30" s="189"/>
      <c r="T30" s="189"/>
      <c r="U30" s="189"/>
      <c r="V30" s="189"/>
    </row>
    <row r="31" spans="1:22" ht="15" customHeight="1" thickBot="1">
      <c r="A31" s="8" t="s">
        <v>407</v>
      </c>
      <c r="B31" s="8">
        <v>23</v>
      </c>
      <c r="C31" s="8">
        <v>29</v>
      </c>
      <c r="D31" s="8">
        <v>26</v>
      </c>
      <c r="E31" s="16">
        <v>11</v>
      </c>
      <c r="F31" s="16">
        <v>2014</v>
      </c>
      <c r="G31" s="174" t="s">
        <v>274</v>
      </c>
      <c r="H31" s="275"/>
      <c r="I31" s="173"/>
      <c r="K31" s="278"/>
      <c r="R31" s="112" t="s">
        <v>211</v>
      </c>
      <c r="S31" s="185" t="s">
        <v>345</v>
      </c>
      <c r="T31" s="171"/>
      <c r="U31" s="171"/>
      <c r="V31" s="171"/>
    </row>
    <row r="32" spans="1:22" ht="15.75" customHeight="1" thickBot="1">
      <c r="A32" s="196" t="s">
        <v>407</v>
      </c>
      <c r="B32" s="196">
        <v>30</v>
      </c>
      <c r="C32" s="196">
        <v>6</v>
      </c>
      <c r="D32" s="196">
        <v>27</v>
      </c>
      <c r="E32" s="197">
        <v>1</v>
      </c>
      <c r="F32" s="16">
        <v>2014</v>
      </c>
      <c r="G32" s="138" t="s">
        <v>78</v>
      </c>
      <c r="H32" s="279" t="s">
        <v>418</v>
      </c>
      <c r="I32" s="200" t="s">
        <v>298</v>
      </c>
      <c r="K32" s="278"/>
      <c r="R32" s="187" t="s">
        <v>399</v>
      </c>
      <c r="S32" s="187" t="s">
        <v>400</v>
      </c>
      <c r="T32" s="187" t="s">
        <v>401</v>
      </c>
      <c r="U32" s="187" t="s">
        <v>414</v>
      </c>
      <c r="V32" s="187" t="s">
        <v>195</v>
      </c>
    </row>
    <row r="33" spans="1:22" ht="15" customHeight="1">
      <c r="A33" s="4" t="s">
        <v>408</v>
      </c>
      <c r="B33" s="4">
        <v>7</v>
      </c>
      <c r="C33" s="4">
        <v>13</v>
      </c>
      <c r="D33" s="4">
        <v>27</v>
      </c>
      <c r="E33" s="15" t="s">
        <v>465</v>
      </c>
      <c r="F33" s="15">
        <v>2014</v>
      </c>
      <c r="G33" s="138" t="s">
        <v>465</v>
      </c>
      <c r="H33" s="280"/>
      <c r="I33" s="173"/>
      <c r="K33" s="278"/>
      <c r="M33" s="270" t="s">
        <v>431</v>
      </c>
      <c r="N33" s="257">
        <v>89.3</v>
      </c>
      <c r="O33" s="257">
        <v>71.3</v>
      </c>
      <c r="P33" s="43">
        <v>80.3</v>
      </c>
      <c r="R33" s="189" t="s">
        <v>403</v>
      </c>
      <c r="S33" s="189">
        <v>3</v>
      </c>
      <c r="T33" s="189">
        <v>9</v>
      </c>
      <c r="U33" s="189">
        <v>5</v>
      </c>
      <c r="V33" s="187">
        <v>5</v>
      </c>
    </row>
    <row r="34" spans="1:22" ht="15.75" customHeight="1" thickBot="1">
      <c r="A34" s="4" t="s">
        <v>408</v>
      </c>
      <c r="B34" s="4">
        <v>14</v>
      </c>
      <c r="C34" s="4">
        <v>20</v>
      </c>
      <c r="D34" s="4">
        <v>29</v>
      </c>
      <c r="E34" s="15">
        <v>2</v>
      </c>
      <c r="F34" s="15">
        <v>2014</v>
      </c>
      <c r="G34" s="174" t="s">
        <v>131</v>
      </c>
      <c r="H34" s="280"/>
      <c r="I34" s="173" t="s">
        <v>59</v>
      </c>
      <c r="J34" s="202" t="s">
        <v>304</v>
      </c>
      <c r="K34" s="278"/>
      <c r="M34" s="271"/>
      <c r="N34" s="258"/>
      <c r="O34" s="258"/>
      <c r="P34" s="44"/>
      <c r="R34" s="193"/>
      <c r="S34" s="193"/>
      <c r="T34" s="193"/>
      <c r="U34" s="193"/>
      <c r="V34" s="193"/>
    </row>
    <row r="35" spans="1:22" ht="15" customHeight="1">
      <c r="A35" s="4" t="s">
        <v>408</v>
      </c>
      <c r="B35" s="4">
        <v>21</v>
      </c>
      <c r="C35" s="4">
        <v>27</v>
      </c>
      <c r="D35" s="4">
        <v>30</v>
      </c>
      <c r="E35" s="15">
        <v>3</v>
      </c>
      <c r="F35" s="15">
        <v>2014</v>
      </c>
      <c r="G35" s="174" t="s">
        <v>267</v>
      </c>
      <c r="H35" s="280"/>
      <c r="I35" s="173"/>
      <c r="K35" s="278"/>
      <c r="R35" s="193"/>
      <c r="S35" s="193"/>
      <c r="T35" s="193"/>
      <c r="U35" s="193"/>
      <c r="V35" s="193"/>
    </row>
    <row r="36" spans="1:22" ht="15.75" customHeight="1" thickBot="1">
      <c r="A36" s="147" t="s">
        <v>408</v>
      </c>
      <c r="B36" s="147">
        <v>28</v>
      </c>
      <c r="C36" s="147">
        <v>3</v>
      </c>
      <c r="D36" s="147">
        <v>31</v>
      </c>
      <c r="E36" s="148" t="s">
        <v>465</v>
      </c>
      <c r="F36" s="15">
        <v>2014</v>
      </c>
      <c r="G36" s="138" t="s">
        <v>465</v>
      </c>
      <c r="H36" s="280"/>
      <c r="I36" s="173"/>
      <c r="K36" s="278"/>
      <c r="R36" s="189"/>
      <c r="S36" s="189"/>
      <c r="T36" s="189"/>
      <c r="U36" s="189"/>
      <c r="V36" s="189"/>
    </row>
    <row r="37" spans="1:22" ht="15" customHeight="1" thickBot="1">
      <c r="A37" s="6" t="s">
        <v>409</v>
      </c>
      <c r="B37" s="6">
        <v>4</v>
      </c>
      <c r="C37" s="6">
        <v>10</v>
      </c>
      <c r="D37" s="6">
        <v>32</v>
      </c>
      <c r="E37" s="17">
        <v>4</v>
      </c>
      <c r="F37" s="17">
        <v>2014</v>
      </c>
      <c r="G37" s="174" t="s">
        <v>311</v>
      </c>
      <c r="H37" s="280"/>
      <c r="I37" s="173"/>
      <c r="K37" s="278"/>
      <c r="M37" s="268" t="s">
        <v>432</v>
      </c>
      <c r="N37" s="259">
        <v>88.6</v>
      </c>
      <c r="O37" s="259">
        <v>70.8</v>
      </c>
      <c r="P37" s="41">
        <v>79.7</v>
      </c>
      <c r="R37" s="112" t="s">
        <v>212</v>
      </c>
      <c r="S37" s="186" t="s">
        <v>46</v>
      </c>
      <c r="T37" s="171"/>
      <c r="U37" s="171"/>
      <c r="V37" s="171"/>
    </row>
    <row r="38" spans="1:22" ht="15.75" customHeight="1" thickBot="1">
      <c r="A38" s="6" t="s">
        <v>409</v>
      </c>
      <c r="B38" s="6">
        <v>11</v>
      </c>
      <c r="C38" s="6">
        <v>17</v>
      </c>
      <c r="D38" s="6">
        <v>33</v>
      </c>
      <c r="E38" s="17" t="s">
        <v>302</v>
      </c>
      <c r="F38" s="17">
        <v>2014</v>
      </c>
      <c r="G38" s="138" t="s">
        <v>465</v>
      </c>
      <c r="H38" s="280"/>
      <c r="I38" s="200" t="s">
        <v>297</v>
      </c>
      <c r="K38" s="278"/>
      <c r="M38" s="269"/>
      <c r="N38" s="282"/>
      <c r="O38" s="282"/>
      <c r="P38" s="42"/>
      <c r="R38" s="187" t="s">
        <v>399</v>
      </c>
      <c r="S38" s="187" t="s">
        <v>400</v>
      </c>
      <c r="T38" s="187" t="s">
        <v>401</v>
      </c>
      <c r="U38" s="187" t="s">
        <v>414</v>
      </c>
      <c r="V38" s="187" t="s">
        <v>195</v>
      </c>
    </row>
    <row r="39" spans="1:22" ht="15.75" customHeight="1" thickBot="1">
      <c r="A39" s="6" t="s">
        <v>409</v>
      </c>
      <c r="B39" s="6">
        <v>18</v>
      </c>
      <c r="C39" s="6">
        <v>24</v>
      </c>
      <c r="D39" s="6">
        <v>34</v>
      </c>
      <c r="E39" s="17">
        <v>5</v>
      </c>
      <c r="F39" s="17">
        <v>2014</v>
      </c>
      <c r="G39" s="174" t="s">
        <v>292</v>
      </c>
      <c r="H39" s="280"/>
      <c r="I39" s="173"/>
      <c r="K39" s="38">
        <v>40411</v>
      </c>
      <c r="R39" s="189" t="s">
        <v>403</v>
      </c>
      <c r="S39" s="189">
        <v>10</v>
      </c>
      <c r="T39" s="189">
        <v>16</v>
      </c>
      <c r="U39" s="189">
        <v>6</v>
      </c>
      <c r="V39" s="187">
        <v>6</v>
      </c>
    </row>
    <row r="40" spans="1:22" ht="15" customHeight="1">
      <c r="A40" s="6" t="s">
        <v>409</v>
      </c>
      <c r="B40" s="6">
        <v>25</v>
      </c>
      <c r="C40" s="6">
        <v>31</v>
      </c>
      <c r="D40" s="6">
        <v>35</v>
      </c>
      <c r="E40" s="17" t="s">
        <v>465</v>
      </c>
      <c r="F40" s="17">
        <v>2014</v>
      </c>
      <c r="G40" s="138" t="s">
        <v>465</v>
      </c>
      <c r="H40" s="280"/>
      <c r="I40" s="200" t="s">
        <v>300</v>
      </c>
      <c r="K40" s="35">
        <v>40412</v>
      </c>
      <c r="R40" s="193"/>
      <c r="S40" s="193"/>
      <c r="T40" s="193"/>
      <c r="U40" s="193"/>
      <c r="V40" s="193"/>
    </row>
    <row r="41" spans="1:22" ht="15.75" customHeight="1" thickBot="1">
      <c r="A41" s="175" t="s">
        <v>410</v>
      </c>
      <c r="B41" s="175">
        <v>1</v>
      </c>
      <c r="C41" s="175">
        <v>7</v>
      </c>
      <c r="D41" s="175">
        <v>36</v>
      </c>
      <c r="E41" s="176">
        <v>6</v>
      </c>
      <c r="F41" s="176">
        <v>2014</v>
      </c>
      <c r="G41" s="174" t="s">
        <v>328</v>
      </c>
      <c r="H41" s="280"/>
      <c r="I41" s="173"/>
      <c r="J41" s="202" t="s">
        <v>304</v>
      </c>
      <c r="K41" s="277" t="s">
        <v>423</v>
      </c>
      <c r="R41" s="193"/>
      <c r="S41" s="193"/>
      <c r="T41" s="193"/>
      <c r="U41" s="193"/>
      <c r="V41" s="193"/>
    </row>
    <row r="42" spans="1:22" ht="15" customHeight="1">
      <c r="A42" s="175" t="s">
        <v>410</v>
      </c>
      <c r="B42" s="175">
        <v>8</v>
      </c>
      <c r="C42" s="175">
        <v>14</v>
      </c>
      <c r="D42" s="175">
        <v>37</v>
      </c>
      <c r="E42" s="176" t="s">
        <v>465</v>
      </c>
      <c r="F42" s="176">
        <v>2014</v>
      </c>
      <c r="G42" s="138" t="s">
        <v>465</v>
      </c>
      <c r="H42" s="280"/>
      <c r="I42" s="173"/>
      <c r="K42" s="277"/>
      <c r="M42" s="270" t="s">
        <v>85</v>
      </c>
      <c r="N42" s="257">
        <v>83.9</v>
      </c>
      <c r="O42" s="257">
        <v>65.7</v>
      </c>
      <c r="P42" s="43">
        <v>74.8</v>
      </c>
      <c r="R42" s="193"/>
      <c r="S42" s="193"/>
      <c r="T42" s="193"/>
      <c r="U42" s="193"/>
      <c r="V42" s="193"/>
    </row>
    <row r="43" spans="1:22" ht="15.75" customHeight="1" thickBot="1">
      <c r="A43" s="175" t="s">
        <v>410</v>
      </c>
      <c r="B43" s="175">
        <v>15</v>
      </c>
      <c r="C43" s="175">
        <v>21</v>
      </c>
      <c r="D43" s="175">
        <v>38</v>
      </c>
      <c r="E43" s="176">
        <v>7</v>
      </c>
      <c r="F43" s="176">
        <v>2014</v>
      </c>
      <c r="G43" s="174" t="s">
        <v>50</v>
      </c>
      <c r="H43" s="280"/>
      <c r="I43" s="173"/>
      <c r="J43" s="202" t="s">
        <v>304</v>
      </c>
      <c r="K43" s="277"/>
      <c r="M43" s="271"/>
      <c r="N43" s="258"/>
      <c r="O43" s="258"/>
      <c r="P43" s="44"/>
      <c r="R43" s="112" t="s">
        <v>213</v>
      </c>
      <c r="S43" s="186" t="s">
        <v>46</v>
      </c>
      <c r="T43" s="171"/>
      <c r="U43" s="171"/>
      <c r="V43" s="171"/>
    </row>
    <row r="44" spans="1:22" ht="15" customHeight="1" thickBot="1">
      <c r="A44" s="175" t="s">
        <v>410</v>
      </c>
      <c r="B44" s="175">
        <v>22</v>
      </c>
      <c r="C44" s="175">
        <v>28</v>
      </c>
      <c r="D44" s="175">
        <v>39</v>
      </c>
      <c r="E44" s="176">
        <v>8</v>
      </c>
      <c r="F44" s="176">
        <v>2014</v>
      </c>
      <c r="G44" s="217" t="s">
        <v>276</v>
      </c>
      <c r="H44" s="281"/>
      <c r="I44" s="173"/>
      <c r="K44" s="277"/>
      <c r="R44" s="187" t="s">
        <v>399</v>
      </c>
      <c r="S44" s="187" t="s">
        <v>400</v>
      </c>
      <c r="T44" s="187" t="s">
        <v>401</v>
      </c>
      <c r="U44" s="187" t="s">
        <v>414</v>
      </c>
      <c r="V44" s="187" t="s">
        <v>195</v>
      </c>
    </row>
    <row r="45" spans="1:22" ht="15.75" customHeight="1" thickBot="1">
      <c r="A45" s="175" t="s">
        <v>410</v>
      </c>
      <c r="B45" s="175">
        <v>29</v>
      </c>
      <c r="C45" s="175">
        <v>5</v>
      </c>
      <c r="D45" s="175">
        <v>40</v>
      </c>
      <c r="E45" s="176">
        <v>9</v>
      </c>
      <c r="F45" s="176">
        <v>2014</v>
      </c>
      <c r="G45" s="174" t="s">
        <v>136</v>
      </c>
      <c r="H45" s="283" t="s">
        <v>419</v>
      </c>
      <c r="I45" s="173"/>
      <c r="K45" s="36">
        <v>40451</v>
      </c>
      <c r="R45" s="189" t="s">
        <v>403</v>
      </c>
      <c r="S45" s="189">
        <v>17</v>
      </c>
      <c r="T45" s="189">
        <v>23</v>
      </c>
      <c r="U45" s="189">
        <v>7</v>
      </c>
      <c r="V45" s="187">
        <v>7</v>
      </c>
    </row>
    <row r="46" spans="1:22" ht="15" customHeight="1">
      <c r="A46" s="7" t="s">
        <v>411</v>
      </c>
      <c r="B46" s="7">
        <v>6</v>
      </c>
      <c r="C46" s="7">
        <v>12</v>
      </c>
      <c r="D46" s="7">
        <v>41</v>
      </c>
      <c r="E46" s="19">
        <v>10</v>
      </c>
      <c r="F46" s="19">
        <v>2014</v>
      </c>
      <c r="G46" s="174" t="s">
        <v>176</v>
      </c>
      <c r="H46" s="284"/>
      <c r="I46" s="173"/>
      <c r="K46" s="34">
        <v>40452</v>
      </c>
      <c r="M46" s="268" t="s">
        <v>83</v>
      </c>
      <c r="N46" s="259">
        <v>75.2</v>
      </c>
      <c r="O46" s="259">
        <v>53.7</v>
      </c>
      <c r="P46" s="41">
        <v>64.5</v>
      </c>
      <c r="R46" s="189"/>
      <c r="S46" s="189"/>
      <c r="T46" s="189"/>
      <c r="U46" s="189"/>
      <c r="V46" s="187"/>
    </row>
    <row r="47" spans="1:22" ht="15.75" customHeight="1" thickBot="1">
      <c r="A47" s="7" t="s">
        <v>411</v>
      </c>
      <c r="B47" s="7">
        <v>13</v>
      </c>
      <c r="C47" s="7">
        <v>19</v>
      </c>
      <c r="D47" s="7">
        <v>42</v>
      </c>
      <c r="E47" s="19">
        <v>11</v>
      </c>
      <c r="F47" s="19">
        <v>2014</v>
      </c>
      <c r="G47" s="174" t="s">
        <v>274</v>
      </c>
      <c r="H47" s="284"/>
      <c r="I47" s="173"/>
      <c r="K47" s="272" t="s">
        <v>421</v>
      </c>
      <c r="M47" s="269"/>
      <c r="N47" s="282"/>
      <c r="O47" s="282"/>
      <c r="P47" s="42"/>
      <c r="R47" s="193"/>
      <c r="S47" s="193"/>
      <c r="T47" s="193"/>
      <c r="U47" s="193"/>
      <c r="V47" s="193"/>
    </row>
    <row r="48" spans="1:22" ht="15" customHeight="1">
      <c r="A48" s="7" t="s">
        <v>411</v>
      </c>
      <c r="B48" s="7">
        <v>20</v>
      </c>
      <c r="C48" s="7">
        <v>26</v>
      </c>
      <c r="D48" s="7">
        <v>43</v>
      </c>
      <c r="E48" s="19">
        <v>1</v>
      </c>
      <c r="F48" s="19">
        <v>2014</v>
      </c>
      <c r="G48" s="138" t="s">
        <v>78</v>
      </c>
      <c r="H48" s="284"/>
      <c r="I48" s="173"/>
      <c r="K48" s="272"/>
      <c r="R48" s="193"/>
      <c r="S48" s="193"/>
      <c r="T48" s="193"/>
      <c r="U48" s="193"/>
      <c r="V48" s="193"/>
    </row>
    <row r="49" spans="1:22" ht="15.75" customHeight="1" thickBot="1">
      <c r="A49" s="7" t="s">
        <v>411</v>
      </c>
      <c r="B49" s="7">
        <v>27</v>
      </c>
      <c r="C49" s="7">
        <v>2</v>
      </c>
      <c r="D49" s="7">
        <v>44</v>
      </c>
      <c r="E49" s="19">
        <v>2</v>
      </c>
      <c r="F49" s="19">
        <v>2014</v>
      </c>
      <c r="G49" s="174" t="s">
        <v>131</v>
      </c>
      <c r="H49" s="284"/>
      <c r="I49" s="173"/>
      <c r="J49" s="202" t="s">
        <v>304</v>
      </c>
      <c r="K49" s="272"/>
      <c r="R49" s="112" t="s">
        <v>214</v>
      </c>
      <c r="S49" s="185" t="s">
        <v>345</v>
      </c>
      <c r="T49" s="171"/>
      <c r="U49" s="171"/>
      <c r="V49" s="171"/>
    </row>
    <row r="50" spans="1:22" ht="15" customHeight="1">
      <c r="A50" s="2" t="s">
        <v>412</v>
      </c>
      <c r="B50" s="2">
        <v>3</v>
      </c>
      <c r="C50" s="2">
        <v>9</v>
      </c>
      <c r="D50" s="2">
        <v>45</v>
      </c>
      <c r="E50" s="12">
        <v>3</v>
      </c>
      <c r="F50" s="12">
        <v>2014</v>
      </c>
      <c r="G50" s="174" t="s">
        <v>267</v>
      </c>
      <c r="H50" s="284"/>
      <c r="I50" s="173"/>
      <c r="K50" s="272"/>
      <c r="M50" s="270" t="s">
        <v>155</v>
      </c>
      <c r="N50" s="257">
        <v>66.8</v>
      </c>
      <c r="O50" s="257">
        <v>43.9</v>
      </c>
      <c r="P50" s="43">
        <v>55.4</v>
      </c>
      <c r="R50" s="187" t="s">
        <v>399</v>
      </c>
      <c r="S50" s="187" t="s">
        <v>400</v>
      </c>
      <c r="T50" s="187" t="s">
        <v>401</v>
      </c>
      <c r="U50" s="187" t="s">
        <v>414</v>
      </c>
      <c r="V50" s="187" t="s">
        <v>195</v>
      </c>
    </row>
    <row r="51" spans="1:22" ht="15.75" customHeight="1" thickBot="1">
      <c r="A51" s="2" t="s">
        <v>412</v>
      </c>
      <c r="B51" s="2">
        <v>10</v>
      </c>
      <c r="C51" s="2">
        <v>16</v>
      </c>
      <c r="D51" s="2">
        <v>46</v>
      </c>
      <c r="E51" s="12">
        <v>4</v>
      </c>
      <c r="F51" s="12">
        <v>2014</v>
      </c>
      <c r="G51" s="174" t="s">
        <v>311</v>
      </c>
      <c r="H51" s="284"/>
      <c r="I51" s="173"/>
      <c r="K51" s="272"/>
      <c r="M51" s="271"/>
      <c r="N51" s="258"/>
      <c r="O51" s="258"/>
      <c r="P51" s="44"/>
      <c r="R51" s="189" t="s">
        <v>403</v>
      </c>
      <c r="S51" s="189">
        <v>24</v>
      </c>
      <c r="T51" s="189">
        <v>2</v>
      </c>
      <c r="U51" s="189">
        <v>8</v>
      </c>
      <c r="V51" s="187">
        <v>8</v>
      </c>
    </row>
    <row r="52" spans="1:22" ht="15" customHeight="1">
      <c r="A52" s="2" t="s">
        <v>412</v>
      </c>
      <c r="B52" s="2">
        <v>17</v>
      </c>
      <c r="C52" s="2">
        <v>23</v>
      </c>
      <c r="D52" s="2">
        <v>47</v>
      </c>
      <c r="E52" s="12">
        <v>5</v>
      </c>
      <c r="F52" s="12">
        <v>2014</v>
      </c>
      <c r="G52" t="s">
        <v>292</v>
      </c>
      <c r="H52" s="284"/>
      <c r="I52" s="173"/>
      <c r="K52" s="272"/>
      <c r="R52" s="193"/>
      <c r="S52" s="193"/>
      <c r="T52" s="193"/>
      <c r="U52" s="193"/>
      <c r="V52" s="193"/>
    </row>
    <row r="53" spans="1:22" ht="15" customHeight="1">
      <c r="A53" s="2" t="s">
        <v>412</v>
      </c>
      <c r="B53" s="2">
        <v>24</v>
      </c>
      <c r="C53" s="2">
        <v>30</v>
      </c>
      <c r="D53" s="2">
        <v>48</v>
      </c>
      <c r="E53" s="12">
        <v>6</v>
      </c>
      <c r="F53" s="12">
        <v>2014</v>
      </c>
      <c r="G53" s="174" t="s">
        <v>328</v>
      </c>
      <c r="H53" s="284"/>
      <c r="I53" s="173"/>
      <c r="J53" s="202" t="s">
        <v>304</v>
      </c>
      <c r="K53" s="272"/>
      <c r="R53" s="189"/>
      <c r="S53" s="189"/>
      <c r="T53" s="189"/>
      <c r="U53" s="189"/>
      <c r="V53" s="187"/>
    </row>
    <row r="54" spans="1:22" ht="15.75" customHeight="1" thickBot="1">
      <c r="A54" s="177" t="s">
        <v>413</v>
      </c>
      <c r="B54" s="177">
        <v>1</v>
      </c>
      <c r="C54" s="177">
        <v>7</v>
      </c>
      <c r="D54" s="177">
        <v>49</v>
      </c>
      <c r="E54" s="178">
        <v>7</v>
      </c>
      <c r="F54" s="178">
        <v>2014</v>
      </c>
      <c r="G54" s="174" t="s">
        <v>50</v>
      </c>
      <c r="H54" s="284"/>
      <c r="I54" s="173"/>
      <c r="J54" s="202" t="s">
        <v>304</v>
      </c>
      <c r="K54" s="33">
        <v>40512</v>
      </c>
      <c r="R54" s="193"/>
      <c r="S54" s="193"/>
      <c r="T54" s="193"/>
      <c r="U54" s="193"/>
      <c r="V54" s="193"/>
    </row>
    <row r="55" spans="1:22" ht="15" customHeight="1" thickBot="1">
      <c r="A55" s="177" t="s">
        <v>413</v>
      </c>
      <c r="B55" s="177">
        <v>8</v>
      </c>
      <c r="C55" s="177">
        <v>14</v>
      </c>
      <c r="D55" s="177">
        <v>50</v>
      </c>
      <c r="E55" s="178">
        <v>8</v>
      </c>
      <c r="F55" s="178">
        <v>2014</v>
      </c>
      <c r="G55" s="217" t="s">
        <v>276</v>
      </c>
      <c r="H55" s="284"/>
      <c r="I55" s="173"/>
      <c r="K55" s="39">
        <v>40513</v>
      </c>
      <c r="M55" s="268" t="s">
        <v>156</v>
      </c>
      <c r="N55" s="259">
        <v>59.1</v>
      </c>
      <c r="O55" s="259">
        <v>37.2</v>
      </c>
      <c r="P55" s="41">
        <v>48.2</v>
      </c>
      <c r="R55" s="112" t="s">
        <v>215</v>
      </c>
      <c r="S55" s="185" t="s">
        <v>345</v>
      </c>
      <c r="T55" s="171"/>
      <c r="U55" s="171"/>
      <c r="V55" s="171"/>
    </row>
    <row r="56" spans="1:22" ht="15.75" customHeight="1" thickBot="1">
      <c r="A56" s="177" t="s">
        <v>413</v>
      </c>
      <c r="B56" s="177">
        <v>15</v>
      </c>
      <c r="C56" s="177">
        <v>21</v>
      </c>
      <c r="D56" s="177">
        <v>51</v>
      </c>
      <c r="E56" s="178">
        <v>9</v>
      </c>
      <c r="F56" s="178">
        <v>2014</v>
      </c>
      <c r="G56" s="174" t="s">
        <v>136</v>
      </c>
      <c r="H56" s="284"/>
      <c r="I56" s="173"/>
      <c r="K56" s="267" t="s">
        <v>420</v>
      </c>
      <c r="M56" s="269"/>
      <c r="N56" s="282"/>
      <c r="O56" s="282"/>
      <c r="P56" s="42"/>
      <c r="R56" s="187" t="s">
        <v>399</v>
      </c>
      <c r="S56" s="187" t="s">
        <v>400</v>
      </c>
      <c r="T56" s="187" t="s">
        <v>401</v>
      </c>
      <c r="U56" s="187" t="s">
        <v>414</v>
      </c>
      <c r="V56" s="187" t="s">
        <v>195</v>
      </c>
    </row>
    <row r="57" spans="1:22" ht="15" customHeight="1">
      <c r="A57" s="177" t="s">
        <v>413</v>
      </c>
      <c r="B57" s="177">
        <v>22</v>
      </c>
      <c r="C57" s="177">
        <v>28</v>
      </c>
      <c r="D57" s="177">
        <v>52</v>
      </c>
      <c r="E57" s="178">
        <v>10</v>
      </c>
      <c r="F57" s="178">
        <v>2014</v>
      </c>
      <c r="G57" s="174" t="s">
        <v>176</v>
      </c>
      <c r="H57" s="284"/>
      <c r="I57" s="173"/>
      <c r="K57" s="267"/>
      <c r="R57" s="189" t="s">
        <v>404</v>
      </c>
      <c r="S57" s="189">
        <v>3</v>
      </c>
      <c r="T57" s="189">
        <v>9</v>
      </c>
      <c r="U57" s="189">
        <v>8</v>
      </c>
      <c r="V57" s="187">
        <v>9</v>
      </c>
    </row>
    <row r="58" spans="1:22" ht="15">
      <c r="A58" s="179" t="s">
        <v>413</v>
      </c>
      <c r="B58" s="179">
        <v>29</v>
      </c>
      <c r="C58" s="180">
        <v>42008</v>
      </c>
      <c r="D58" s="179">
        <v>1</v>
      </c>
      <c r="E58" s="181">
        <v>11</v>
      </c>
      <c r="F58" s="178">
        <v>2014</v>
      </c>
      <c r="G58" s="174" t="s">
        <v>274</v>
      </c>
      <c r="H58" s="177"/>
      <c r="I58" s="173"/>
      <c r="R58" s="189"/>
      <c r="S58" s="189"/>
      <c r="T58" s="189"/>
      <c r="U58" s="189"/>
      <c r="V58" s="189"/>
    </row>
    <row r="59" spans="1:22" ht="15">
      <c r="A59" s="100" t="s">
        <v>259</v>
      </c>
      <c r="B59" s="100">
        <v>5</v>
      </c>
      <c r="C59" s="100">
        <v>11</v>
      </c>
      <c r="D59" s="100">
        <v>2</v>
      </c>
      <c r="E59" s="173">
        <v>1</v>
      </c>
      <c r="F59" s="173">
        <v>2015</v>
      </c>
      <c r="G59" s="218" t="s">
        <v>79</v>
      </c>
      <c r="H59" s="100"/>
      <c r="I59" s="173"/>
      <c r="R59" s="189"/>
      <c r="S59" s="189"/>
      <c r="T59" s="189"/>
      <c r="U59" s="189"/>
      <c r="V59" s="189"/>
    </row>
    <row r="60" spans="1:22" ht="15">
      <c r="A60" s="100" t="s">
        <v>259</v>
      </c>
      <c r="B60" s="100">
        <v>12</v>
      </c>
      <c r="C60" s="100">
        <v>18</v>
      </c>
      <c r="D60" s="100">
        <v>3</v>
      </c>
      <c r="E60" s="173">
        <v>2</v>
      </c>
      <c r="F60" s="173">
        <v>2015</v>
      </c>
      <c r="G60" s="174" t="s">
        <v>132</v>
      </c>
      <c r="H60" s="100"/>
      <c r="I60" s="173"/>
      <c r="R60" s="189"/>
      <c r="S60" s="189"/>
      <c r="T60" s="189"/>
      <c r="U60" s="189"/>
      <c r="V60" s="187"/>
    </row>
    <row r="61" spans="1:22" ht="15.75" thickBot="1">
      <c r="A61" s="100" t="s">
        <v>259</v>
      </c>
      <c r="B61" s="100">
        <v>19</v>
      </c>
      <c r="C61" s="100">
        <v>25</v>
      </c>
      <c r="D61" s="100">
        <v>4</v>
      </c>
      <c r="E61" s="173">
        <v>3</v>
      </c>
      <c r="F61" s="173">
        <v>2015</v>
      </c>
      <c r="G61" s="174" t="s">
        <v>178</v>
      </c>
      <c r="H61" s="100"/>
      <c r="I61" s="173"/>
      <c r="R61" s="112" t="s">
        <v>216</v>
      </c>
      <c r="S61" s="185" t="s">
        <v>345</v>
      </c>
      <c r="T61" s="171"/>
      <c r="U61" s="171"/>
      <c r="V61" s="171"/>
    </row>
    <row r="62" spans="1:22" ht="15">
      <c r="A62" s="100" t="s">
        <v>259</v>
      </c>
      <c r="B62" s="100">
        <v>26</v>
      </c>
      <c r="C62" s="100">
        <v>1</v>
      </c>
      <c r="D62" s="100">
        <v>5</v>
      </c>
      <c r="E62" s="173">
        <v>4</v>
      </c>
      <c r="F62" s="173">
        <v>2015</v>
      </c>
      <c r="G62" s="174" t="s">
        <v>310</v>
      </c>
      <c r="H62" s="100"/>
      <c r="I62" s="173"/>
      <c r="R62" s="187" t="s">
        <v>399</v>
      </c>
      <c r="S62" s="187" t="s">
        <v>400</v>
      </c>
      <c r="T62" s="187" t="s">
        <v>401</v>
      </c>
      <c r="U62" s="187" t="s">
        <v>414</v>
      </c>
      <c r="V62" s="187" t="s">
        <v>195</v>
      </c>
    </row>
    <row r="63" spans="1:22" ht="15">
      <c r="A63" s="100" t="s">
        <v>157</v>
      </c>
      <c r="B63" s="100">
        <v>2</v>
      </c>
      <c r="C63" s="100">
        <v>8</v>
      </c>
      <c r="D63" s="100">
        <v>6</v>
      </c>
      <c r="E63" s="173">
        <v>5</v>
      </c>
      <c r="F63" s="173">
        <v>2015</v>
      </c>
      <c r="G63" t="s">
        <v>133</v>
      </c>
      <c r="H63" s="100"/>
      <c r="I63" s="173"/>
      <c r="R63" s="189" t="s">
        <v>404</v>
      </c>
      <c r="S63" s="189">
        <v>10</v>
      </c>
      <c r="T63" s="189">
        <v>16</v>
      </c>
      <c r="U63" s="189">
        <v>9</v>
      </c>
      <c r="V63" s="187">
        <v>10</v>
      </c>
    </row>
    <row r="64" spans="1:22" ht="15">
      <c r="A64" s="100" t="s">
        <v>157</v>
      </c>
      <c r="B64" s="100">
        <v>9</v>
      </c>
      <c r="C64" s="100">
        <v>15</v>
      </c>
      <c r="D64" s="100">
        <v>7</v>
      </c>
      <c r="E64" s="173">
        <v>6</v>
      </c>
      <c r="F64" s="173">
        <v>2015</v>
      </c>
      <c r="G64" s="174" t="s">
        <v>166</v>
      </c>
      <c r="H64" s="100"/>
      <c r="I64" s="173"/>
      <c r="R64" s="189"/>
      <c r="S64" s="189"/>
      <c r="T64" s="189"/>
      <c r="U64" s="189"/>
      <c r="V64" s="187"/>
    </row>
    <row r="65" spans="1:22" ht="15">
      <c r="A65" s="100" t="s">
        <v>157</v>
      </c>
      <c r="B65" s="100">
        <v>16</v>
      </c>
      <c r="C65" s="100">
        <v>22</v>
      </c>
      <c r="D65" s="100">
        <v>8</v>
      </c>
      <c r="E65" s="173">
        <v>7</v>
      </c>
      <c r="F65" s="173">
        <v>2015</v>
      </c>
      <c r="G65" s="174" t="s">
        <v>303</v>
      </c>
      <c r="H65" s="100"/>
      <c r="I65" s="173"/>
      <c r="R65" s="189"/>
      <c r="S65" s="189"/>
      <c r="T65" s="189"/>
      <c r="U65" s="189"/>
      <c r="V65" s="187"/>
    </row>
    <row r="66" spans="1:22" ht="15">
      <c r="A66" s="100" t="s">
        <v>157</v>
      </c>
      <c r="B66" s="100">
        <v>23</v>
      </c>
      <c r="C66" s="100">
        <v>1</v>
      </c>
      <c r="D66" s="100">
        <v>9</v>
      </c>
      <c r="E66" s="173">
        <v>8</v>
      </c>
      <c r="F66" s="173">
        <v>2015</v>
      </c>
      <c r="G66" s="216" t="s">
        <v>130</v>
      </c>
      <c r="H66" s="100"/>
      <c r="I66" s="173"/>
      <c r="R66" s="189"/>
      <c r="S66" s="189"/>
      <c r="T66" s="189"/>
      <c r="U66" s="189"/>
      <c r="V66" s="187"/>
    </row>
    <row r="67" spans="1:22" ht="15.75" thickBot="1">
      <c r="A67" s="100" t="s">
        <v>260</v>
      </c>
      <c r="B67" s="100">
        <v>2</v>
      </c>
      <c r="C67" s="100">
        <v>8</v>
      </c>
      <c r="D67" s="100">
        <v>10</v>
      </c>
      <c r="E67" s="173">
        <v>9</v>
      </c>
      <c r="F67" s="173">
        <v>2015</v>
      </c>
      <c r="G67" s="174" t="s">
        <v>48</v>
      </c>
      <c r="H67" s="100"/>
      <c r="I67" s="173"/>
      <c r="R67" s="112" t="s">
        <v>217</v>
      </c>
      <c r="S67" s="185" t="s">
        <v>345</v>
      </c>
      <c r="T67" s="171"/>
      <c r="U67" s="171"/>
      <c r="V67" s="171"/>
    </row>
    <row r="68" spans="1:22" ht="15">
      <c r="A68" s="100" t="s">
        <v>260</v>
      </c>
      <c r="B68" s="100">
        <v>9</v>
      </c>
      <c r="C68" s="100">
        <v>15</v>
      </c>
      <c r="D68" s="100">
        <v>11</v>
      </c>
      <c r="E68" s="173">
        <v>10</v>
      </c>
      <c r="F68" s="173">
        <v>2015</v>
      </c>
      <c r="G68" s="174" t="s">
        <v>177</v>
      </c>
      <c r="H68" s="100"/>
      <c r="I68" s="173"/>
      <c r="R68" s="187" t="s">
        <v>399</v>
      </c>
      <c r="S68" s="187" t="s">
        <v>400</v>
      </c>
      <c r="T68" s="187" t="s">
        <v>401</v>
      </c>
      <c r="U68" s="187" t="s">
        <v>414</v>
      </c>
      <c r="V68" s="187" t="s">
        <v>195</v>
      </c>
    </row>
    <row r="69" spans="1:22" ht="15.75" thickBot="1">
      <c r="A69" s="203" t="s">
        <v>260</v>
      </c>
      <c r="B69" s="203">
        <v>16</v>
      </c>
      <c r="C69" s="203">
        <v>22</v>
      </c>
      <c r="D69" s="203">
        <v>12</v>
      </c>
      <c r="E69" s="204">
        <v>11</v>
      </c>
      <c r="F69" s="204">
        <v>2015</v>
      </c>
      <c r="G69" s="205" t="s">
        <v>134</v>
      </c>
      <c r="H69" s="100"/>
      <c r="I69" s="173"/>
      <c r="R69" s="189" t="s">
        <v>404</v>
      </c>
      <c r="S69" s="189">
        <v>17</v>
      </c>
      <c r="T69" s="189">
        <v>23</v>
      </c>
      <c r="U69" s="189">
        <v>10</v>
      </c>
      <c r="V69" s="187">
        <v>11</v>
      </c>
    </row>
    <row r="70" spans="1:22" ht="15">
      <c r="A70" s="100"/>
      <c r="B70" s="100"/>
      <c r="C70" s="100"/>
      <c r="D70" s="100"/>
      <c r="E70" s="100"/>
      <c r="F70" s="173"/>
      <c r="G70" s="100"/>
      <c r="H70" s="100"/>
      <c r="I70" s="173"/>
      <c r="R70" s="193"/>
      <c r="S70" s="193"/>
      <c r="T70" s="193"/>
      <c r="U70" s="193"/>
      <c r="V70" s="193"/>
    </row>
    <row r="71" spans="1:9" ht="15">
      <c r="A71" s="100"/>
      <c r="B71" s="100"/>
      <c r="C71" s="100"/>
      <c r="D71" s="100"/>
      <c r="E71" s="100"/>
      <c r="F71" s="100"/>
      <c r="G71" s="100"/>
      <c r="H71" s="100"/>
      <c r="I71" s="173"/>
    </row>
    <row r="72" spans="1:9" ht="15">
      <c r="A72" s="100"/>
      <c r="B72" s="100"/>
      <c r="C72" s="100"/>
      <c r="D72" s="100"/>
      <c r="E72" s="100"/>
      <c r="F72" s="100"/>
      <c r="G72" s="100"/>
      <c r="H72" s="100"/>
      <c r="I72" s="173"/>
    </row>
    <row r="73" spans="1:9" ht="15">
      <c r="A73" s="100"/>
      <c r="B73" s="100"/>
      <c r="C73" s="100"/>
      <c r="D73" s="100"/>
      <c r="E73" s="100"/>
      <c r="F73" s="100"/>
      <c r="G73" s="100"/>
      <c r="H73" s="100"/>
      <c r="I73" s="173"/>
    </row>
    <row r="74" spans="1:9" ht="15">
      <c r="A74" s="100"/>
      <c r="B74" s="100"/>
      <c r="C74" s="100"/>
      <c r="D74" s="100"/>
      <c r="E74" s="100"/>
      <c r="F74" s="100"/>
      <c r="G74" s="100"/>
      <c r="H74" s="100"/>
      <c r="I74" s="173"/>
    </row>
    <row r="75" spans="1:9" ht="15">
      <c r="A75" s="100"/>
      <c r="B75" s="100"/>
      <c r="C75" s="100"/>
      <c r="D75" s="100"/>
      <c r="E75" s="100"/>
      <c r="F75" s="100"/>
      <c r="G75" s="100"/>
      <c r="H75" s="100"/>
      <c r="I75" s="173"/>
    </row>
    <row r="76" spans="1:9" ht="15">
      <c r="A76" s="100"/>
      <c r="B76" s="100"/>
      <c r="C76" s="100"/>
      <c r="D76" s="100"/>
      <c r="E76" s="100"/>
      <c r="F76" s="100"/>
      <c r="G76" s="100"/>
      <c r="H76" s="100"/>
      <c r="I76" s="173"/>
    </row>
    <row r="77" spans="1:9" ht="15">
      <c r="A77" s="100"/>
      <c r="B77" s="100"/>
      <c r="C77" s="100"/>
      <c r="D77" s="100"/>
      <c r="E77" s="100"/>
      <c r="F77" s="100"/>
      <c r="G77" s="100"/>
      <c r="H77" s="100"/>
      <c r="I77" s="173"/>
    </row>
    <row r="78" spans="1:9" ht="15">
      <c r="A78" s="100"/>
      <c r="B78" s="100"/>
      <c r="C78" s="100"/>
      <c r="D78" s="100"/>
      <c r="E78" s="100"/>
      <c r="F78" s="100"/>
      <c r="G78" s="100"/>
      <c r="H78" s="100"/>
      <c r="I78" s="173"/>
    </row>
    <row r="79" spans="1:9" ht="15">
      <c r="A79" s="100"/>
      <c r="B79" s="100"/>
      <c r="C79" s="100"/>
      <c r="D79" s="100"/>
      <c r="E79" s="100"/>
      <c r="F79" s="100"/>
      <c r="G79" s="100"/>
      <c r="H79" s="100"/>
      <c r="I79" s="173"/>
    </row>
    <row r="80" ht="15">
      <c r="I80" s="173"/>
    </row>
    <row r="81" ht="15">
      <c r="I81" s="173"/>
    </row>
    <row r="82" ht="15">
      <c r="I82" s="173"/>
    </row>
    <row r="83" ht="15">
      <c r="I83" s="173"/>
    </row>
    <row r="84" ht="15">
      <c r="I84" s="173"/>
    </row>
    <row r="85" ht="15">
      <c r="I85" s="173"/>
    </row>
    <row r="86" ht="15">
      <c r="I86" s="173"/>
    </row>
    <row r="87" ht="15">
      <c r="I87" s="173"/>
    </row>
    <row r="88" ht="15">
      <c r="I88" s="173"/>
    </row>
    <row r="89" ht="15">
      <c r="I89" s="173"/>
    </row>
    <row r="90" ht="15">
      <c r="I90" s="173"/>
    </row>
    <row r="91" ht="15">
      <c r="I91" s="173"/>
    </row>
    <row r="92" ht="15">
      <c r="I92" s="173"/>
    </row>
    <row r="93" ht="15">
      <c r="I93" s="173"/>
    </row>
    <row r="94" ht="15">
      <c r="I94" s="173"/>
    </row>
    <row r="95" ht="15">
      <c r="I95" s="173"/>
    </row>
    <row r="96" ht="15">
      <c r="I96" s="173"/>
    </row>
    <row r="97" ht="15">
      <c r="I97" s="173"/>
    </row>
    <row r="98" ht="15">
      <c r="I98" s="173"/>
    </row>
    <row r="99" ht="15">
      <c r="I99" s="173"/>
    </row>
    <row r="100" ht="15">
      <c r="I100" s="173"/>
    </row>
    <row r="101" ht="15">
      <c r="I101" s="173"/>
    </row>
    <row r="102" ht="15">
      <c r="I102" s="173"/>
    </row>
    <row r="103" ht="15">
      <c r="I103" s="173"/>
    </row>
    <row r="104" ht="15">
      <c r="I104" s="173"/>
    </row>
    <row r="105" ht="15">
      <c r="I105" s="173"/>
    </row>
    <row r="106" ht="15">
      <c r="I106" s="173"/>
    </row>
    <row r="107" ht="15">
      <c r="I107" s="173"/>
    </row>
    <row r="108" ht="15">
      <c r="I108" s="173"/>
    </row>
    <row r="109" ht="15">
      <c r="I109" s="173"/>
    </row>
    <row r="110" ht="15">
      <c r="I110" s="173"/>
    </row>
    <row r="111" ht="15">
      <c r="I111" s="173"/>
    </row>
    <row r="112" ht="15">
      <c r="I112" s="173"/>
    </row>
    <row r="113" ht="15">
      <c r="I113" s="173"/>
    </row>
    <row r="114" ht="15">
      <c r="I114" s="173"/>
    </row>
    <row r="115" ht="15">
      <c r="I115" s="173"/>
    </row>
    <row r="116" ht="15">
      <c r="I116" s="173"/>
    </row>
    <row r="117" ht="15">
      <c r="I117" s="173"/>
    </row>
    <row r="118" ht="15">
      <c r="I118" s="173"/>
    </row>
    <row r="119" ht="15">
      <c r="I119" s="173"/>
    </row>
    <row r="120" ht="15">
      <c r="I120" s="173"/>
    </row>
    <row r="121" ht="15">
      <c r="I121" s="173"/>
    </row>
    <row r="122" ht="15">
      <c r="I122" s="173"/>
    </row>
    <row r="123" ht="15">
      <c r="I123" s="173"/>
    </row>
    <row r="124" ht="15">
      <c r="I124" s="173"/>
    </row>
    <row r="125" ht="15">
      <c r="I125" s="173"/>
    </row>
    <row r="126" ht="15">
      <c r="I126" s="173"/>
    </row>
    <row r="127" ht="15">
      <c r="I127" s="173"/>
    </row>
    <row r="128" ht="15">
      <c r="I128" s="173"/>
    </row>
    <row r="129" ht="15">
      <c r="I129" s="173"/>
    </row>
    <row r="130" ht="15">
      <c r="I130" s="173"/>
    </row>
    <row r="131" ht="15">
      <c r="I131" s="173"/>
    </row>
    <row r="132" ht="15">
      <c r="I132" s="173"/>
    </row>
    <row r="133" ht="15">
      <c r="I133" s="173"/>
    </row>
    <row r="134" ht="15">
      <c r="I134" s="173"/>
    </row>
    <row r="135" ht="15">
      <c r="I135" s="173"/>
    </row>
    <row r="136" ht="15">
      <c r="I136" s="173"/>
    </row>
    <row r="137" ht="15">
      <c r="I137" s="173"/>
    </row>
    <row r="138" ht="15">
      <c r="I138" s="173"/>
    </row>
    <row r="139" ht="15">
      <c r="I139" s="173"/>
    </row>
    <row r="140" ht="15">
      <c r="I140" s="173"/>
    </row>
    <row r="141" ht="15">
      <c r="I141" s="173"/>
    </row>
    <row r="142" ht="15">
      <c r="I142" s="173"/>
    </row>
    <row r="143" ht="15">
      <c r="I143" s="173"/>
    </row>
    <row r="144" ht="15">
      <c r="I144" s="173"/>
    </row>
    <row r="145" ht="15">
      <c r="I145" s="173"/>
    </row>
    <row r="146" ht="15">
      <c r="I146" s="173"/>
    </row>
    <row r="147" ht="15">
      <c r="I147" s="173"/>
    </row>
    <row r="148" ht="15">
      <c r="I148" s="173"/>
    </row>
    <row r="149" ht="15">
      <c r="I149" s="173"/>
    </row>
    <row r="150" ht="15">
      <c r="I150" s="173"/>
    </row>
    <row r="151" ht="15">
      <c r="I151" s="173"/>
    </row>
    <row r="152" ht="15">
      <c r="I152" s="173"/>
    </row>
    <row r="153" ht="15">
      <c r="I153" s="173"/>
    </row>
    <row r="154" ht="15">
      <c r="I154" s="173"/>
    </row>
    <row r="155" ht="15">
      <c r="I155" s="173"/>
    </row>
    <row r="156" ht="15">
      <c r="I156" s="173"/>
    </row>
    <row r="157" ht="15">
      <c r="I157" s="173"/>
    </row>
    <row r="158" ht="15">
      <c r="I158" s="173"/>
    </row>
    <row r="159" ht="15">
      <c r="I159" s="173"/>
    </row>
    <row r="160" ht="15">
      <c r="I160" s="173"/>
    </row>
    <row r="161" ht="15">
      <c r="I161" s="173"/>
    </row>
    <row r="162" ht="15">
      <c r="I162" s="173"/>
    </row>
    <row r="163" ht="15">
      <c r="I163" s="173"/>
    </row>
    <row r="164" ht="15">
      <c r="I164" s="173"/>
    </row>
    <row r="165" ht="15">
      <c r="I165" s="173"/>
    </row>
    <row r="166" ht="15">
      <c r="I166" s="173"/>
    </row>
    <row r="167" ht="15">
      <c r="I167" s="173"/>
    </row>
    <row r="168" ht="15">
      <c r="I168" s="173"/>
    </row>
    <row r="169" ht="15">
      <c r="I169" s="173"/>
    </row>
    <row r="170" ht="15">
      <c r="I170" s="173"/>
    </row>
    <row r="171" ht="15">
      <c r="I171" s="173"/>
    </row>
    <row r="172" ht="15">
      <c r="I172" s="173"/>
    </row>
    <row r="173" ht="15">
      <c r="I173" s="173"/>
    </row>
    <row r="174" ht="15">
      <c r="I174" s="173"/>
    </row>
    <row r="175" ht="15">
      <c r="I175" s="173"/>
    </row>
    <row r="176" ht="15">
      <c r="I176" s="173"/>
    </row>
    <row r="177" ht="15">
      <c r="I177" s="173"/>
    </row>
    <row r="178" ht="15">
      <c r="I178" s="173"/>
    </row>
    <row r="179" ht="15">
      <c r="I179" s="173"/>
    </row>
    <row r="180" ht="15">
      <c r="I180" s="173"/>
    </row>
    <row r="181" ht="15">
      <c r="I181" s="173"/>
    </row>
    <row r="182" ht="15">
      <c r="I182" s="173"/>
    </row>
    <row r="183" ht="15">
      <c r="I183" s="173"/>
    </row>
    <row r="184" ht="15">
      <c r="I184" s="173"/>
    </row>
    <row r="185" ht="15">
      <c r="I185" s="173"/>
    </row>
    <row r="186" ht="15">
      <c r="I186" s="173"/>
    </row>
    <row r="187" ht="15">
      <c r="I187" s="173"/>
    </row>
    <row r="188" ht="15">
      <c r="I188" s="173"/>
    </row>
    <row r="189" ht="15">
      <c r="I189" s="173"/>
    </row>
    <row r="190" ht="15">
      <c r="I190" s="173"/>
    </row>
    <row r="191" ht="15">
      <c r="I191" s="173"/>
    </row>
    <row r="192" ht="15">
      <c r="I192" s="173"/>
    </row>
    <row r="193" ht="15">
      <c r="I193" s="173"/>
    </row>
    <row r="194" ht="15">
      <c r="I194" s="173"/>
    </row>
    <row r="195" ht="15">
      <c r="I195" s="173"/>
    </row>
    <row r="196" ht="15">
      <c r="I196" s="173"/>
    </row>
    <row r="197" ht="15">
      <c r="I197" s="173"/>
    </row>
    <row r="198" ht="15">
      <c r="I198" s="173"/>
    </row>
    <row r="199" ht="15">
      <c r="I199" s="173"/>
    </row>
    <row r="200" ht="15">
      <c r="I200" s="173"/>
    </row>
    <row r="201" ht="15">
      <c r="I201" s="173"/>
    </row>
    <row r="202" ht="15">
      <c r="I202" s="173"/>
    </row>
    <row r="203" ht="15">
      <c r="I203" s="173"/>
    </row>
    <row r="204" ht="15">
      <c r="I204" s="173"/>
    </row>
    <row r="205" ht="15">
      <c r="I205" s="173"/>
    </row>
    <row r="206" ht="15">
      <c r="I206" s="173"/>
    </row>
    <row r="207" ht="15">
      <c r="I207" s="173"/>
    </row>
    <row r="208" ht="15">
      <c r="I208" s="173"/>
    </row>
    <row r="209" ht="15">
      <c r="I209" s="173"/>
    </row>
    <row r="210" ht="15">
      <c r="I210" s="173"/>
    </row>
    <row r="211" ht="15">
      <c r="I211" s="173"/>
    </row>
    <row r="212" ht="15">
      <c r="I212" s="173"/>
    </row>
    <row r="213" ht="15">
      <c r="I213" s="173"/>
    </row>
    <row r="214" ht="15">
      <c r="I214" s="173"/>
    </row>
    <row r="215" ht="15">
      <c r="I215" s="173"/>
    </row>
    <row r="216" ht="15">
      <c r="I216" s="173"/>
    </row>
    <row r="217" ht="15">
      <c r="I217" s="173"/>
    </row>
    <row r="218" ht="15">
      <c r="I218" s="173"/>
    </row>
    <row r="219" ht="15">
      <c r="I219" s="173"/>
    </row>
    <row r="220" ht="15">
      <c r="I220" s="173"/>
    </row>
    <row r="221" ht="15">
      <c r="I221" s="173"/>
    </row>
    <row r="222" ht="15">
      <c r="I222" s="173"/>
    </row>
    <row r="223" ht="15">
      <c r="I223" s="173"/>
    </row>
    <row r="224" ht="15">
      <c r="I224" s="173"/>
    </row>
    <row r="225" ht="15">
      <c r="I225" s="173"/>
    </row>
    <row r="226" ht="15">
      <c r="I226" s="173"/>
    </row>
    <row r="227" ht="15">
      <c r="I227" s="173"/>
    </row>
    <row r="228" ht="15">
      <c r="I228" s="173"/>
    </row>
    <row r="229" ht="15">
      <c r="I229" s="173"/>
    </row>
    <row r="230" ht="15">
      <c r="I230" s="173"/>
    </row>
    <row r="231" ht="15">
      <c r="I231" s="173"/>
    </row>
    <row r="232" ht="15">
      <c r="I232" s="173"/>
    </row>
    <row r="233" ht="15">
      <c r="I233" s="173"/>
    </row>
    <row r="234" ht="15">
      <c r="I234" s="173"/>
    </row>
    <row r="235" ht="15">
      <c r="I235" s="173"/>
    </row>
    <row r="236" ht="15">
      <c r="I236" s="173"/>
    </row>
    <row r="237" ht="15">
      <c r="I237" s="173"/>
    </row>
    <row r="238" ht="15">
      <c r="I238" s="173"/>
    </row>
    <row r="239" ht="15">
      <c r="I239" s="173"/>
    </row>
    <row r="240" ht="15">
      <c r="I240" s="173"/>
    </row>
    <row r="241" ht="15">
      <c r="I241" s="173"/>
    </row>
    <row r="242" ht="15">
      <c r="I242" s="173"/>
    </row>
    <row r="243" ht="15">
      <c r="I243" s="173"/>
    </row>
    <row r="244" ht="15">
      <c r="I244" s="173"/>
    </row>
    <row r="245" ht="15">
      <c r="I245" s="173"/>
    </row>
    <row r="246" ht="15">
      <c r="I246" s="173"/>
    </row>
    <row r="247" ht="15">
      <c r="I247" s="173"/>
    </row>
    <row r="248" ht="15">
      <c r="I248" s="173"/>
    </row>
    <row r="249" ht="15">
      <c r="I249" s="173"/>
    </row>
    <row r="250" ht="15">
      <c r="I250" s="173"/>
    </row>
    <row r="251" ht="15">
      <c r="I251" s="173"/>
    </row>
    <row r="252" ht="15">
      <c r="I252" s="173"/>
    </row>
    <row r="253" ht="15">
      <c r="I253" s="173"/>
    </row>
    <row r="254" ht="15">
      <c r="I254" s="173"/>
    </row>
    <row r="255" ht="15">
      <c r="I255" s="173"/>
    </row>
    <row r="256" ht="15">
      <c r="I256" s="173"/>
    </row>
    <row r="257" ht="15">
      <c r="I257" s="173"/>
    </row>
    <row r="258" ht="15">
      <c r="I258" s="173"/>
    </row>
    <row r="259" ht="15">
      <c r="I259" s="173"/>
    </row>
    <row r="260" ht="15">
      <c r="I260" s="173"/>
    </row>
    <row r="261" ht="15">
      <c r="I261" s="173"/>
    </row>
    <row r="262" ht="15">
      <c r="I262" s="173"/>
    </row>
    <row r="263" ht="15">
      <c r="I263" s="173"/>
    </row>
    <row r="264" ht="15">
      <c r="I264" s="173"/>
    </row>
    <row r="265" ht="15">
      <c r="I265" s="173"/>
    </row>
    <row r="266" ht="15">
      <c r="I266" s="173"/>
    </row>
    <row r="267" ht="15">
      <c r="I267" s="173"/>
    </row>
    <row r="268" ht="15">
      <c r="I268" s="173"/>
    </row>
    <row r="269" ht="15">
      <c r="I269" s="173"/>
    </row>
    <row r="270" ht="15">
      <c r="I270" s="173"/>
    </row>
    <row r="271" ht="15">
      <c r="I271" s="173"/>
    </row>
    <row r="272" ht="15">
      <c r="I272" s="173"/>
    </row>
    <row r="273" ht="15">
      <c r="I273" s="173"/>
    </row>
    <row r="274" ht="15">
      <c r="I274" s="173"/>
    </row>
    <row r="275" ht="15">
      <c r="I275" s="173"/>
    </row>
    <row r="276" ht="15">
      <c r="I276" s="173"/>
    </row>
    <row r="277" ht="15">
      <c r="I277" s="173"/>
    </row>
    <row r="278" ht="15">
      <c r="I278" s="173"/>
    </row>
    <row r="279" ht="15">
      <c r="I279" s="173"/>
    </row>
    <row r="280" ht="15">
      <c r="I280" s="173"/>
    </row>
    <row r="281" ht="15">
      <c r="I281" s="173"/>
    </row>
    <row r="282" ht="15">
      <c r="I282" s="173"/>
    </row>
    <row r="283" ht="15">
      <c r="I283" s="173"/>
    </row>
    <row r="284" ht="15">
      <c r="I284" s="173"/>
    </row>
    <row r="285" ht="15">
      <c r="I285" s="173"/>
    </row>
    <row r="286" ht="15">
      <c r="I286" s="173"/>
    </row>
    <row r="287" ht="15">
      <c r="I287" s="173"/>
    </row>
    <row r="288" ht="15">
      <c r="I288" s="173"/>
    </row>
    <row r="289" ht="15">
      <c r="I289" s="173"/>
    </row>
    <row r="290" ht="15">
      <c r="I290" s="173"/>
    </row>
    <row r="291" ht="15">
      <c r="I291" s="173"/>
    </row>
    <row r="292" ht="15">
      <c r="I292" s="173"/>
    </row>
    <row r="293" ht="15">
      <c r="I293" s="173"/>
    </row>
    <row r="294" ht="15">
      <c r="I294" s="173"/>
    </row>
    <row r="295" ht="15">
      <c r="I295" s="173"/>
    </row>
    <row r="296" ht="15">
      <c r="I296" s="173"/>
    </row>
    <row r="297" ht="15">
      <c r="I297" s="173"/>
    </row>
    <row r="298" ht="15">
      <c r="I298" s="173"/>
    </row>
    <row r="299" ht="15">
      <c r="I299" s="173"/>
    </row>
    <row r="300" ht="15">
      <c r="I300" s="173"/>
    </row>
    <row r="301" ht="15">
      <c r="I301" s="173"/>
    </row>
    <row r="302" ht="15">
      <c r="I302" s="173"/>
    </row>
    <row r="303" ht="15">
      <c r="I303" s="173"/>
    </row>
    <row r="304" ht="15">
      <c r="I304" s="173"/>
    </row>
    <row r="305" ht="15">
      <c r="I305" s="173"/>
    </row>
    <row r="306" ht="15">
      <c r="I306" s="173"/>
    </row>
    <row r="307" ht="15">
      <c r="I307" s="173"/>
    </row>
    <row r="308" ht="15">
      <c r="I308" s="173"/>
    </row>
    <row r="309" ht="15">
      <c r="I309" s="173"/>
    </row>
    <row r="310" ht="15">
      <c r="I310" s="173"/>
    </row>
    <row r="311" ht="15">
      <c r="I311" s="173"/>
    </row>
    <row r="312" ht="15">
      <c r="I312" s="173"/>
    </row>
    <row r="313" ht="15">
      <c r="I313" s="173"/>
    </row>
    <row r="314" ht="15">
      <c r="I314" s="173"/>
    </row>
    <row r="315" ht="15">
      <c r="I315" s="173"/>
    </row>
    <row r="316" ht="15">
      <c r="I316" s="173"/>
    </row>
    <row r="317" ht="15">
      <c r="I317" s="173"/>
    </row>
    <row r="318" ht="15">
      <c r="I318" s="173"/>
    </row>
    <row r="319" ht="15">
      <c r="I319" s="173"/>
    </row>
    <row r="320" ht="15">
      <c r="I320" s="173"/>
    </row>
    <row r="321" ht="15">
      <c r="I321" s="173"/>
    </row>
    <row r="322" ht="15">
      <c r="I322" s="173"/>
    </row>
    <row r="323" ht="15">
      <c r="I323" s="173"/>
    </row>
    <row r="324" ht="15">
      <c r="I324" s="173"/>
    </row>
    <row r="325" ht="15">
      <c r="I325" s="173"/>
    </row>
    <row r="326" ht="15">
      <c r="I326" s="173"/>
    </row>
    <row r="327" ht="15">
      <c r="I327" s="173"/>
    </row>
    <row r="328" ht="15">
      <c r="I328" s="173"/>
    </row>
    <row r="329" ht="15">
      <c r="I329" s="173"/>
    </row>
    <row r="330" ht="15">
      <c r="I330" s="173"/>
    </row>
    <row r="331" ht="15">
      <c r="I331" s="173"/>
    </row>
    <row r="332" ht="15">
      <c r="I332" s="173"/>
    </row>
    <row r="333" ht="15">
      <c r="I333" s="173"/>
    </row>
    <row r="334" ht="15">
      <c r="I334" s="173"/>
    </row>
    <row r="335" ht="15">
      <c r="I335" s="173"/>
    </row>
    <row r="336" ht="15">
      <c r="I336" s="173"/>
    </row>
    <row r="337" ht="15">
      <c r="I337" s="173"/>
    </row>
    <row r="338" ht="15">
      <c r="I338" s="173"/>
    </row>
    <row r="339" ht="15">
      <c r="I339" s="173"/>
    </row>
    <row r="340" ht="15">
      <c r="I340" s="173"/>
    </row>
    <row r="341" ht="15">
      <c r="I341" s="173"/>
    </row>
    <row r="342" ht="15">
      <c r="I342" s="173"/>
    </row>
    <row r="343" ht="15">
      <c r="I343" s="173"/>
    </row>
    <row r="344" ht="15">
      <c r="I344" s="173"/>
    </row>
    <row r="345" ht="15">
      <c r="I345" s="173"/>
    </row>
    <row r="346" ht="15">
      <c r="I346" s="173"/>
    </row>
    <row r="347" ht="15">
      <c r="I347" s="173"/>
    </row>
    <row r="348" ht="15">
      <c r="I348" s="173"/>
    </row>
    <row r="349" ht="15">
      <c r="I349" s="173"/>
    </row>
    <row r="350" ht="15">
      <c r="I350" s="173"/>
    </row>
    <row r="351" ht="15">
      <c r="I351" s="173"/>
    </row>
    <row r="352" ht="15">
      <c r="I352" s="173"/>
    </row>
    <row r="353" ht="15">
      <c r="I353" s="173"/>
    </row>
    <row r="354" ht="15">
      <c r="I354" s="173"/>
    </row>
    <row r="355" ht="15">
      <c r="I355" s="173"/>
    </row>
    <row r="356" ht="15">
      <c r="I356" s="173"/>
    </row>
    <row r="357" ht="15">
      <c r="I357" s="173"/>
    </row>
    <row r="358" ht="15">
      <c r="I358" s="173"/>
    </row>
    <row r="359" ht="15">
      <c r="I359" s="173"/>
    </row>
    <row r="360" ht="15">
      <c r="I360" s="173"/>
    </row>
    <row r="361" ht="15">
      <c r="I361" s="173"/>
    </row>
    <row r="362" ht="15">
      <c r="I362" s="173"/>
    </row>
    <row r="363" ht="15">
      <c r="I363" s="173"/>
    </row>
    <row r="364" ht="15">
      <c r="I364" s="173"/>
    </row>
    <row r="365" ht="15">
      <c r="I365" s="173"/>
    </row>
    <row r="366" ht="15">
      <c r="I366" s="173"/>
    </row>
    <row r="367" ht="15">
      <c r="I367" s="173"/>
    </row>
    <row r="368" ht="15">
      <c r="I368" s="173"/>
    </row>
    <row r="369" ht="15">
      <c r="I369" s="173"/>
    </row>
    <row r="370" ht="15">
      <c r="I370" s="173"/>
    </row>
    <row r="371" ht="15">
      <c r="I371" s="173"/>
    </row>
    <row r="372" ht="15">
      <c r="I372" s="173"/>
    </row>
    <row r="373" ht="15">
      <c r="I373" s="173"/>
    </row>
    <row r="374" ht="15">
      <c r="I374" s="173"/>
    </row>
    <row r="375" ht="15">
      <c r="I375" s="173"/>
    </row>
    <row r="376" ht="15">
      <c r="I376" s="173"/>
    </row>
    <row r="377" ht="15">
      <c r="I377" s="173"/>
    </row>
    <row r="378" ht="15">
      <c r="I378" s="173"/>
    </row>
    <row r="379" ht="15">
      <c r="I379" s="173"/>
    </row>
    <row r="380" ht="15">
      <c r="I380" s="173"/>
    </row>
    <row r="381" ht="15">
      <c r="I381" s="173"/>
    </row>
    <row r="382" ht="15">
      <c r="I382" s="173"/>
    </row>
    <row r="383" ht="15">
      <c r="I383" s="173"/>
    </row>
    <row r="384" ht="15">
      <c r="I384" s="173"/>
    </row>
    <row r="385" ht="15">
      <c r="I385" s="173"/>
    </row>
    <row r="386" ht="15">
      <c r="I386" s="173"/>
    </row>
    <row r="387" ht="15">
      <c r="I387" s="173"/>
    </row>
    <row r="388" ht="15">
      <c r="I388" s="173"/>
    </row>
    <row r="389" ht="15">
      <c r="I389" s="173"/>
    </row>
    <row r="390" ht="15">
      <c r="I390" s="173"/>
    </row>
    <row r="391" ht="15">
      <c r="I391" s="173"/>
    </row>
    <row r="392" ht="15">
      <c r="I392" s="173"/>
    </row>
    <row r="393" ht="15">
      <c r="I393" s="173"/>
    </row>
    <row r="394" ht="15">
      <c r="I394" s="173"/>
    </row>
    <row r="395" ht="15">
      <c r="I395" s="173"/>
    </row>
    <row r="396" ht="15">
      <c r="I396" s="173"/>
    </row>
    <row r="397" ht="15">
      <c r="I397" s="173"/>
    </row>
    <row r="398" ht="15">
      <c r="I398" s="173"/>
    </row>
    <row r="399" ht="15">
      <c r="I399" s="173"/>
    </row>
    <row r="400" ht="15">
      <c r="I400" s="173"/>
    </row>
    <row r="401" ht="15">
      <c r="I401" s="173"/>
    </row>
    <row r="402" ht="15">
      <c r="I402" s="173"/>
    </row>
    <row r="403" ht="15">
      <c r="I403" s="173"/>
    </row>
    <row r="404" ht="15">
      <c r="I404" s="173"/>
    </row>
    <row r="405" ht="15">
      <c r="I405" s="173"/>
    </row>
    <row r="406" ht="15">
      <c r="I406" s="173"/>
    </row>
    <row r="407" ht="15">
      <c r="I407" s="173"/>
    </row>
    <row r="408" ht="15">
      <c r="I408" s="173"/>
    </row>
    <row r="409" ht="15">
      <c r="I409" s="173"/>
    </row>
    <row r="410" ht="15">
      <c r="I410" s="173"/>
    </row>
    <row r="411" ht="15">
      <c r="I411" s="173"/>
    </row>
    <row r="412" ht="15">
      <c r="I412" s="173"/>
    </row>
    <row r="413" ht="15">
      <c r="I413" s="173"/>
    </row>
    <row r="414" ht="15">
      <c r="I414" s="173"/>
    </row>
    <row r="415" ht="15">
      <c r="I415" s="173"/>
    </row>
    <row r="416" ht="15">
      <c r="I416" s="173"/>
    </row>
    <row r="417" ht="15">
      <c r="I417" s="173"/>
    </row>
    <row r="418" ht="15">
      <c r="I418" s="173"/>
    </row>
    <row r="419" ht="15">
      <c r="I419" s="173"/>
    </row>
    <row r="420" ht="15">
      <c r="I420" s="173"/>
    </row>
    <row r="421" ht="15">
      <c r="I421" s="173"/>
    </row>
    <row r="422" ht="15">
      <c r="I422" s="173"/>
    </row>
    <row r="423" ht="15">
      <c r="I423" s="173"/>
    </row>
    <row r="424" ht="15">
      <c r="I424" s="173"/>
    </row>
    <row r="425" ht="15">
      <c r="I425" s="173"/>
    </row>
    <row r="426" ht="15">
      <c r="I426" s="173"/>
    </row>
    <row r="427" ht="15">
      <c r="I427" s="173"/>
    </row>
    <row r="428" ht="15">
      <c r="I428" s="173"/>
    </row>
    <row r="429" ht="15">
      <c r="I429" s="173"/>
    </row>
    <row r="430" ht="15">
      <c r="I430" s="173"/>
    </row>
    <row r="431" ht="15">
      <c r="I431" s="173"/>
    </row>
    <row r="432" ht="15">
      <c r="I432" s="173"/>
    </row>
    <row r="433" ht="15">
      <c r="I433" s="173"/>
    </row>
    <row r="434" ht="15">
      <c r="I434" s="173"/>
    </row>
    <row r="435" ht="15">
      <c r="I435" s="173"/>
    </row>
    <row r="436" ht="15">
      <c r="I436" s="173"/>
    </row>
    <row r="437" ht="15">
      <c r="I437" s="173"/>
    </row>
    <row r="438" ht="15">
      <c r="I438" s="173"/>
    </row>
    <row r="439" ht="15">
      <c r="I439" s="173"/>
    </row>
    <row r="440" ht="15">
      <c r="I440" s="173"/>
    </row>
    <row r="441" ht="15">
      <c r="I441" s="173"/>
    </row>
    <row r="442" ht="15">
      <c r="I442" s="173"/>
    </row>
    <row r="443" ht="15">
      <c r="I443" s="173"/>
    </row>
    <row r="444" ht="15">
      <c r="I444" s="173"/>
    </row>
    <row r="445" ht="15">
      <c r="I445" s="173"/>
    </row>
    <row r="446" ht="15">
      <c r="I446" s="173"/>
    </row>
    <row r="447" ht="15">
      <c r="I447" s="173"/>
    </row>
    <row r="448" ht="15">
      <c r="I448" s="173"/>
    </row>
    <row r="449" ht="15">
      <c r="I449" s="173"/>
    </row>
    <row r="450" ht="15">
      <c r="I450" s="173"/>
    </row>
    <row r="451" ht="15">
      <c r="I451" s="173"/>
    </row>
    <row r="452" ht="15">
      <c r="I452" s="173"/>
    </row>
    <row r="453" ht="15">
      <c r="I453" s="173"/>
    </row>
    <row r="454" ht="15">
      <c r="I454" s="173"/>
    </row>
    <row r="455" ht="15">
      <c r="I455" s="173"/>
    </row>
    <row r="456" ht="15">
      <c r="I456" s="173"/>
    </row>
    <row r="457" ht="15">
      <c r="I457" s="173"/>
    </row>
    <row r="458" ht="15">
      <c r="I458" s="173"/>
    </row>
    <row r="459" ht="15">
      <c r="I459" s="173"/>
    </row>
    <row r="460" ht="15">
      <c r="I460" s="173"/>
    </row>
    <row r="461" ht="15">
      <c r="I461" s="173"/>
    </row>
    <row r="462" ht="15">
      <c r="I462" s="173"/>
    </row>
    <row r="463" ht="15">
      <c r="I463" s="173"/>
    </row>
    <row r="464" ht="15">
      <c r="I464" s="173"/>
    </row>
    <row r="465" ht="15">
      <c r="I465" s="173"/>
    </row>
    <row r="466" ht="15">
      <c r="I466" s="173"/>
    </row>
    <row r="467" ht="15">
      <c r="I467" s="173"/>
    </row>
    <row r="468" ht="15">
      <c r="I468" s="173"/>
    </row>
    <row r="469" ht="15">
      <c r="I469" s="173"/>
    </row>
    <row r="470" ht="15">
      <c r="I470" s="173"/>
    </row>
    <row r="471" ht="15">
      <c r="I471" s="173"/>
    </row>
    <row r="472" ht="15">
      <c r="I472" s="173"/>
    </row>
    <row r="473" ht="15">
      <c r="I473" s="173"/>
    </row>
    <row r="474" ht="15">
      <c r="I474" s="173"/>
    </row>
    <row r="475" ht="15">
      <c r="I475" s="173"/>
    </row>
    <row r="476" ht="15">
      <c r="I476" s="173"/>
    </row>
    <row r="477" ht="15">
      <c r="I477" s="173"/>
    </row>
    <row r="478" ht="15">
      <c r="I478" s="173"/>
    </row>
    <row r="479" ht="15">
      <c r="I479" s="173"/>
    </row>
    <row r="480" ht="15">
      <c r="I480" s="173"/>
    </row>
    <row r="481" ht="15">
      <c r="I481" s="173"/>
    </row>
    <row r="482" ht="15">
      <c r="I482" s="173"/>
    </row>
    <row r="483" ht="15">
      <c r="I483" s="173"/>
    </row>
    <row r="484" ht="15">
      <c r="I484" s="173"/>
    </row>
    <row r="485" ht="15">
      <c r="I485" s="173"/>
    </row>
    <row r="486" ht="15">
      <c r="I486" s="173"/>
    </row>
    <row r="487" ht="15">
      <c r="I487" s="173"/>
    </row>
    <row r="488" ht="15">
      <c r="I488" s="173"/>
    </row>
    <row r="489" ht="15">
      <c r="I489" s="173"/>
    </row>
    <row r="490" ht="15">
      <c r="I490" s="173"/>
    </row>
    <row r="491" ht="15">
      <c r="I491" s="173"/>
    </row>
    <row r="492" ht="15">
      <c r="I492" s="173"/>
    </row>
    <row r="493" ht="15">
      <c r="I493" s="173"/>
    </row>
    <row r="494" ht="15">
      <c r="I494" s="173"/>
    </row>
    <row r="495" ht="15">
      <c r="I495" s="173"/>
    </row>
    <row r="496" ht="15">
      <c r="I496" s="173"/>
    </row>
    <row r="497" ht="15">
      <c r="I497" s="173"/>
    </row>
    <row r="498" ht="15">
      <c r="I498" s="173"/>
    </row>
    <row r="499" ht="15">
      <c r="I499" s="173"/>
    </row>
    <row r="500" ht="15">
      <c r="I500" s="173"/>
    </row>
    <row r="501" ht="15">
      <c r="I501" s="173"/>
    </row>
    <row r="502" ht="15">
      <c r="I502" s="173"/>
    </row>
    <row r="503" ht="15">
      <c r="I503" s="173"/>
    </row>
    <row r="504" ht="15">
      <c r="I504" s="173"/>
    </row>
    <row r="505" ht="15">
      <c r="I505" s="173"/>
    </row>
    <row r="506" ht="15">
      <c r="I506" s="173"/>
    </row>
    <row r="507" ht="15">
      <c r="I507" s="173"/>
    </row>
    <row r="508" ht="15">
      <c r="I508" s="173"/>
    </row>
    <row r="509" ht="15">
      <c r="I509" s="173"/>
    </row>
    <row r="510" ht="15">
      <c r="I510" s="173"/>
    </row>
    <row r="511" ht="15">
      <c r="I511" s="173"/>
    </row>
    <row r="512" ht="15">
      <c r="I512" s="173"/>
    </row>
  </sheetData>
  <sheetProtection/>
  <autoFilter ref="A5:K71"/>
  <mergeCells count="36">
    <mergeCell ref="E1:F1"/>
    <mergeCell ref="H6:H18"/>
    <mergeCell ref="K6:K15"/>
    <mergeCell ref="M6:M7"/>
    <mergeCell ref="M10:M11"/>
    <mergeCell ref="M14:M15"/>
    <mergeCell ref="K18:K22"/>
    <mergeCell ref="H19:H31"/>
    <mergeCell ref="M19:M21"/>
    <mergeCell ref="M24:M25"/>
    <mergeCell ref="K25:K26"/>
    <mergeCell ref="K29:K38"/>
    <mergeCell ref="H32:H44"/>
    <mergeCell ref="M33:M34"/>
    <mergeCell ref="K41:K44"/>
    <mergeCell ref="M28:M29"/>
    <mergeCell ref="M42:M43"/>
    <mergeCell ref="M50:M51"/>
    <mergeCell ref="N42:N43"/>
    <mergeCell ref="O33:O34"/>
    <mergeCell ref="M37:M38"/>
    <mergeCell ref="N37:N38"/>
    <mergeCell ref="O37:O38"/>
    <mergeCell ref="N33:N34"/>
    <mergeCell ref="O42:O43"/>
    <mergeCell ref="N50:N51"/>
    <mergeCell ref="O50:O51"/>
    <mergeCell ref="H45:H57"/>
    <mergeCell ref="M46:M47"/>
    <mergeCell ref="N46:N47"/>
    <mergeCell ref="O46:O47"/>
    <mergeCell ref="K47:K53"/>
    <mergeCell ref="K56:K57"/>
    <mergeCell ref="M55:M56"/>
    <mergeCell ref="N55:N56"/>
    <mergeCell ref="O55:O56"/>
  </mergeCells>
  <conditionalFormatting sqref="G6:G69">
    <cfRule type="cellIs" priority="1" dxfId="0" operator="equal" stopIfTrue="1">
      <formula>"OPEN"</formula>
    </cfRule>
  </conditionalFormatting>
  <printOptions/>
  <pageMargins left="0.7" right="0.7" top="0.75" bottom="0.75" header="0.3" footer="0.3"/>
  <pageSetup horizontalDpi="600" verticalDpi="600" orientation="portrait" scale="63"/>
  <headerFooter alignWithMargins="0">
    <oddHeader>&amp;C&amp;"Lucida Grande,Bold"&amp;12Kure Beach Calendar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P1">
      <selection activeCell="AA3" sqref="AA3"/>
    </sheetView>
  </sheetViews>
  <sheetFormatPr defaultColWidth="11.421875" defaultRowHeight="15"/>
  <cols>
    <col min="1" max="16384" width="8.8515625" style="0" customWidth="1"/>
  </cols>
  <sheetData>
    <row r="1" spans="1:21" ht="13.5">
      <c r="A1" s="99">
        <v>2012</v>
      </c>
      <c r="B1" t="s">
        <v>150</v>
      </c>
      <c r="H1" t="s">
        <v>179</v>
      </c>
      <c r="M1" t="s">
        <v>433</v>
      </c>
      <c r="T1" s="260">
        <v>41316</v>
      </c>
      <c r="U1" s="260"/>
    </row>
    <row r="2" ht="13.5">
      <c r="A2" s="99"/>
    </row>
    <row r="3" spans="1:24" ht="18">
      <c r="A3" s="99"/>
      <c r="C3" s="184">
        <v>2011</v>
      </c>
      <c r="D3" s="184"/>
      <c r="E3" s="184"/>
      <c r="F3" s="184"/>
      <c r="G3" s="184"/>
      <c r="H3" s="184"/>
      <c r="I3" s="184">
        <v>2012</v>
      </c>
      <c r="J3" s="184"/>
      <c r="K3" s="184"/>
      <c r="L3" s="184"/>
      <c r="M3" s="194"/>
      <c r="N3" s="194"/>
      <c r="O3" s="194">
        <v>2013</v>
      </c>
      <c r="P3" s="193"/>
      <c r="Q3" s="193"/>
      <c r="R3" s="193"/>
      <c r="S3" s="193"/>
      <c r="T3" s="194"/>
      <c r="U3" s="194"/>
      <c r="V3" s="194">
        <v>2014</v>
      </c>
      <c r="W3" s="193"/>
      <c r="X3" s="193"/>
    </row>
    <row r="4" spans="13:24" ht="13.5"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15" thickBot="1">
      <c r="A5" s="112" t="s">
        <v>207</v>
      </c>
      <c r="B5" s="95"/>
      <c r="C5" s="95"/>
      <c r="D5" s="95"/>
      <c r="E5" s="95"/>
      <c r="G5" s="112" t="s">
        <v>207</v>
      </c>
      <c r="H5" s="171"/>
      <c r="I5" s="171"/>
      <c r="J5" s="171"/>
      <c r="K5" s="171"/>
      <c r="M5" s="112" t="s">
        <v>207</v>
      </c>
      <c r="N5" s="185" t="s">
        <v>345</v>
      </c>
      <c r="O5" s="171"/>
      <c r="P5" s="171"/>
      <c r="Q5" s="171"/>
      <c r="R5" s="193" t="s">
        <v>265</v>
      </c>
      <c r="S5" s="193"/>
      <c r="T5" s="112" t="s">
        <v>207</v>
      </c>
      <c r="U5" s="185" t="s">
        <v>345</v>
      </c>
      <c r="V5" s="171"/>
      <c r="W5" s="171"/>
      <c r="X5" s="171"/>
    </row>
    <row r="6" spans="1:24" ht="13.5">
      <c r="A6" s="21" t="s">
        <v>399</v>
      </c>
      <c r="B6" s="21" t="s">
        <v>400</v>
      </c>
      <c r="C6" s="21" t="s">
        <v>401</v>
      </c>
      <c r="D6" s="21" t="s">
        <v>414</v>
      </c>
      <c r="E6" s="21" t="s">
        <v>415</v>
      </c>
      <c r="G6" s="146" t="s">
        <v>399</v>
      </c>
      <c r="H6" s="146" t="s">
        <v>400</v>
      </c>
      <c r="I6" s="146" t="s">
        <v>401</v>
      </c>
      <c r="J6" s="146" t="s">
        <v>414</v>
      </c>
      <c r="K6" s="146" t="s">
        <v>195</v>
      </c>
      <c r="M6" s="187" t="s">
        <v>399</v>
      </c>
      <c r="N6" s="187" t="s">
        <v>400</v>
      </c>
      <c r="O6" s="187" t="s">
        <v>401</v>
      </c>
      <c r="P6" s="187" t="s">
        <v>414</v>
      </c>
      <c r="Q6" s="187" t="s">
        <v>195</v>
      </c>
      <c r="T6" s="187" t="s">
        <v>399</v>
      </c>
      <c r="U6" s="187" t="s">
        <v>400</v>
      </c>
      <c r="V6" s="187" t="s">
        <v>401</v>
      </c>
      <c r="W6" s="187" t="s">
        <v>414</v>
      </c>
      <c r="X6" s="187" t="s">
        <v>195</v>
      </c>
    </row>
    <row r="7" spans="1:24" ht="13.5">
      <c r="A7" s="144" t="s">
        <v>402</v>
      </c>
      <c r="B7" s="144">
        <v>2</v>
      </c>
      <c r="C7" s="144">
        <v>8</v>
      </c>
      <c r="D7" s="144">
        <v>1</v>
      </c>
      <c r="E7" s="145">
        <v>1</v>
      </c>
      <c r="G7" s="144" t="s">
        <v>402</v>
      </c>
      <c r="H7" s="144">
        <v>2</v>
      </c>
      <c r="I7" s="144">
        <v>8</v>
      </c>
      <c r="J7" s="144">
        <v>1</v>
      </c>
      <c r="K7" s="145">
        <v>1</v>
      </c>
      <c r="M7" s="189" t="s">
        <v>402</v>
      </c>
      <c r="N7" s="189">
        <v>31</v>
      </c>
      <c r="O7" s="189">
        <v>6</v>
      </c>
      <c r="P7" s="189">
        <v>1</v>
      </c>
      <c r="Q7" s="187">
        <v>1</v>
      </c>
      <c r="R7" s="100"/>
      <c r="T7" s="189" t="s">
        <v>402</v>
      </c>
      <c r="U7" s="189">
        <v>6</v>
      </c>
      <c r="V7" s="189">
        <v>12</v>
      </c>
      <c r="W7" s="189">
        <v>1</v>
      </c>
      <c r="X7" s="187">
        <v>1</v>
      </c>
    </row>
    <row r="8" spans="1:24" ht="13.5">
      <c r="A8" s="144" t="s">
        <v>405</v>
      </c>
      <c r="B8" s="144">
        <v>2</v>
      </c>
      <c r="C8" s="144">
        <v>8</v>
      </c>
      <c r="D8" s="144">
        <v>14</v>
      </c>
      <c r="E8" s="145">
        <v>1</v>
      </c>
      <c r="G8" s="144" t="s">
        <v>404</v>
      </c>
      <c r="H8" s="144">
        <v>26</v>
      </c>
      <c r="I8" s="144">
        <v>1</v>
      </c>
      <c r="J8" s="144">
        <v>13</v>
      </c>
      <c r="K8" s="145">
        <v>1</v>
      </c>
      <c r="M8" s="189" t="s">
        <v>404</v>
      </c>
      <c r="N8" s="189">
        <v>25</v>
      </c>
      <c r="O8" s="189">
        <v>31</v>
      </c>
      <c r="P8" s="189">
        <v>13</v>
      </c>
      <c r="Q8" s="187">
        <v>1</v>
      </c>
      <c r="T8" s="189"/>
      <c r="U8" s="189"/>
      <c r="V8" s="189"/>
      <c r="W8" s="189"/>
      <c r="X8" s="189"/>
    </row>
    <row r="9" spans="1:24" ht="13.5">
      <c r="A9" s="144" t="s">
        <v>408</v>
      </c>
      <c r="B9" s="144">
        <v>9</v>
      </c>
      <c r="C9" s="144">
        <v>15</v>
      </c>
      <c r="D9" s="144">
        <v>28</v>
      </c>
      <c r="E9" s="145">
        <v>1</v>
      </c>
      <c r="G9" s="144" t="s">
        <v>408</v>
      </c>
      <c r="H9" s="144">
        <v>9</v>
      </c>
      <c r="I9" s="144">
        <v>15</v>
      </c>
      <c r="J9" s="144">
        <v>28</v>
      </c>
      <c r="K9" s="145">
        <v>1</v>
      </c>
      <c r="M9" s="189" t="s">
        <v>408</v>
      </c>
      <c r="N9" s="189">
        <v>8</v>
      </c>
      <c r="O9" s="189">
        <v>14</v>
      </c>
      <c r="P9" s="189">
        <v>28</v>
      </c>
      <c r="Q9" s="187">
        <v>1</v>
      </c>
      <c r="T9" s="189"/>
      <c r="U9" s="189"/>
      <c r="V9" s="189"/>
      <c r="W9" s="189"/>
      <c r="X9" s="189"/>
    </row>
    <row r="10" spans="1:24" ht="13.5">
      <c r="A10" s="144" t="s">
        <v>411</v>
      </c>
      <c r="B10" s="144">
        <v>8</v>
      </c>
      <c r="C10" s="144">
        <v>14</v>
      </c>
      <c r="D10" s="144">
        <v>41</v>
      </c>
      <c r="E10" s="145">
        <v>1</v>
      </c>
      <c r="G10" s="144" t="s">
        <v>411</v>
      </c>
      <c r="H10" s="144">
        <v>15</v>
      </c>
      <c r="I10" s="144">
        <v>21</v>
      </c>
      <c r="J10" s="144">
        <v>42</v>
      </c>
      <c r="K10" s="145">
        <v>1</v>
      </c>
      <c r="M10" s="189" t="s">
        <v>411</v>
      </c>
      <c r="N10" s="189">
        <v>21</v>
      </c>
      <c r="O10" s="189">
        <v>27</v>
      </c>
      <c r="P10" s="189">
        <v>43</v>
      </c>
      <c r="Q10" s="187">
        <v>1</v>
      </c>
      <c r="T10" s="189"/>
      <c r="U10" s="189"/>
      <c r="V10" s="189"/>
      <c r="W10" s="189"/>
      <c r="X10" s="189"/>
    </row>
    <row r="11" spans="1:24" ht="15" thickBot="1">
      <c r="A11" s="112" t="s">
        <v>208</v>
      </c>
      <c r="B11" s="95"/>
      <c r="C11" s="95"/>
      <c r="D11" s="95"/>
      <c r="E11" s="95"/>
      <c r="G11" s="112" t="s">
        <v>208</v>
      </c>
      <c r="H11" s="171"/>
      <c r="I11" s="171"/>
      <c r="J11" s="171"/>
      <c r="K11" s="171"/>
      <c r="M11" s="112" t="s">
        <v>208</v>
      </c>
      <c r="N11" s="185" t="s">
        <v>345</v>
      </c>
      <c r="O11" s="171"/>
      <c r="P11" s="171"/>
      <c r="Q11" s="171"/>
      <c r="R11" t="s">
        <v>140</v>
      </c>
      <c r="T11" s="112" t="s">
        <v>208</v>
      </c>
      <c r="U11" s="185" t="s">
        <v>345</v>
      </c>
      <c r="V11" s="171"/>
      <c r="W11" s="171"/>
      <c r="X11" s="171"/>
    </row>
    <row r="12" spans="1:24" ht="13.5">
      <c r="A12" s="21" t="s">
        <v>399</v>
      </c>
      <c r="B12" s="21" t="s">
        <v>400</v>
      </c>
      <c r="C12" s="21" t="s">
        <v>401</v>
      </c>
      <c r="D12" s="21" t="s">
        <v>414</v>
      </c>
      <c r="E12" s="21" t="s">
        <v>415</v>
      </c>
      <c r="G12" s="146" t="s">
        <v>399</v>
      </c>
      <c r="H12" s="146" t="s">
        <v>400</v>
      </c>
      <c r="I12" s="146" t="s">
        <v>401</v>
      </c>
      <c r="J12" s="146" t="s">
        <v>414</v>
      </c>
      <c r="K12" s="146" t="s">
        <v>195</v>
      </c>
      <c r="M12" s="187" t="s">
        <v>399</v>
      </c>
      <c r="N12" s="187" t="s">
        <v>400</v>
      </c>
      <c r="O12" s="187" t="s">
        <v>401</v>
      </c>
      <c r="P12" s="187" t="s">
        <v>414</v>
      </c>
      <c r="Q12" s="187" t="s">
        <v>195</v>
      </c>
      <c r="T12" s="187" t="s">
        <v>399</v>
      </c>
      <c r="U12" s="187" t="s">
        <v>400</v>
      </c>
      <c r="V12" s="187" t="s">
        <v>401</v>
      </c>
      <c r="W12" s="187" t="s">
        <v>414</v>
      </c>
      <c r="X12" s="187" t="s">
        <v>195</v>
      </c>
    </row>
    <row r="13" spans="7:24" ht="13.5">
      <c r="G13" s="144" t="s">
        <v>402</v>
      </c>
      <c r="H13" s="144">
        <v>9</v>
      </c>
      <c r="I13" s="144">
        <v>15</v>
      </c>
      <c r="J13" s="144">
        <v>2</v>
      </c>
      <c r="K13" s="145">
        <v>2</v>
      </c>
      <c r="M13" s="189" t="s">
        <v>402</v>
      </c>
      <c r="N13" s="189">
        <v>7</v>
      </c>
      <c r="O13" s="189">
        <v>13</v>
      </c>
      <c r="P13" s="189">
        <v>2</v>
      </c>
      <c r="Q13" s="187">
        <v>2</v>
      </c>
      <c r="R13" s="100"/>
      <c r="T13" s="189" t="s">
        <v>402</v>
      </c>
      <c r="U13" s="189">
        <v>13</v>
      </c>
      <c r="V13" s="189">
        <v>19</v>
      </c>
      <c r="W13" s="189">
        <v>2</v>
      </c>
      <c r="X13" s="187">
        <v>2</v>
      </c>
    </row>
    <row r="14" spans="1:24" ht="13.5">
      <c r="A14" s="144" t="s">
        <v>402</v>
      </c>
      <c r="B14" s="144">
        <v>9</v>
      </c>
      <c r="C14" s="144">
        <v>15</v>
      </c>
      <c r="D14" s="144">
        <v>2</v>
      </c>
      <c r="E14" s="145">
        <v>2</v>
      </c>
      <c r="G14" s="144" t="s">
        <v>405</v>
      </c>
      <c r="H14" s="144">
        <v>2</v>
      </c>
      <c r="I14" s="144">
        <v>8</v>
      </c>
      <c r="J14" s="144">
        <v>14</v>
      </c>
      <c r="K14" s="145">
        <v>2</v>
      </c>
      <c r="M14" s="189" t="s">
        <v>405</v>
      </c>
      <c r="N14" s="189">
        <v>1</v>
      </c>
      <c r="O14" s="189">
        <v>7</v>
      </c>
      <c r="P14" s="189">
        <v>14</v>
      </c>
      <c r="Q14" s="187">
        <v>2</v>
      </c>
      <c r="T14" s="189"/>
      <c r="U14" s="189"/>
      <c r="V14" s="189"/>
      <c r="W14" s="189"/>
      <c r="X14" s="189"/>
    </row>
    <row r="15" spans="1:24" ht="13.5">
      <c r="A15" s="144" t="s">
        <v>405</v>
      </c>
      <c r="B15" s="144">
        <v>9</v>
      </c>
      <c r="C15" s="144">
        <v>15</v>
      </c>
      <c r="D15" s="144">
        <v>15</v>
      </c>
      <c r="E15" s="145">
        <v>2</v>
      </c>
      <c r="G15" s="144" t="s">
        <v>408</v>
      </c>
      <c r="H15" s="144">
        <v>16</v>
      </c>
      <c r="I15" s="144">
        <v>22</v>
      </c>
      <c r="J15" s="144">
        <v>29</v>
      </c>
      <c r="K15" s="145">
        <v>2</v>
      </c>
      <c r="M15" s="189" t="s">
        <v>408</v>
      </c>
      <c r="N15" s="189">
        <v>15</v>
      </c>
      <c r="O15" s="189">
        <v>21</v>
      </c>
      <c r="P15" s="189">
        <v>29</v>
      </c>
      <c r="Q15" s="187">
        <v>2</v>
      </c>
      <c r="T15" s="189"/>
      <c r="U15" s="189"/>
      <c r="V15" s="189"/>
      <c r="W15" s="189"/>
      <c r="X15" s="189"/>
    </row>
    <row r="16" spans="1:24" ht="13.5">
      <c r="A16" s="144" t="s">
        <v>408</v>
      </c>
      <c r="B16" s="144">
        <v>16</v>
      </c>
      <c r="C16" s="144">
        <v>22</v>
      </c>
      <c r="D16" s="144">
        <v>29</v>
      </c>
      <c r="E16" s="145">
        <v>2</v>
      </c>
      <c r="G16" s="144" t="s">
        <v>411</v>
      </c>
      <c r="H16" s="144">
        <v>22</v>
      </c>
      <c r="I16" s="144">
        <v>28</v>
      </c>
      <c r="J16" s="144">
        <v>43</v>
      </c>
      <c r="K16" s="145">
        <v>2</v>
      </c>
      <c r="M16" s="189" t="s">
        <v>411</v>
      </c>
      <c r="N16" s="189">
        <v>28</v>
      </c>
      <c r="O16" s="189">
        <v>3</v>
      </c>
      <c r="P16" s="189">
        <v>44</v>
      </c>
      <c r="Q16" s="187">
        <v>2</v>
      </c>
      <c r="T16" s="189"/>
      <c r="U16" s="189"/>
      <c r="V16" s="189"/>
      <c r="W16" s="189"/>
      <c r="X16" s="189"/>
    </row>
    <row r="17" spans="7:24" ht="15" thickBot="1">
      <c r="G17" s="112" t="s">
        <v>209</v>
      </c>
      <c r="H17" s="171"/>
      <c r="I17" s="171"/>
      <c r="J17" s="171"/>
      <c r="K17" s="171"/>
      <c r="M17" s="112" t="s">
        <v>209</v>
      </c>
      <c r="N17" s="185" t="s">
        <v>345</v>
      </c>
      <c r="O17" s="171"/>
      <c r="P17" s="171"/>
      <c r="Q17" s="171"/>
      <c r="T17" s="112" t="s">
        <v>209</v>
      </c>
      <c r="U17" s="185" t="s">
        <v>345</v>
      </c>
      <c r="V17" s="171"/>
      <c r="W17" s="171"/>
      <c r="X17" s="171"/>
    </row>
    <row r="18" spans="1:24" ht="15" thickBot="1">
      <c r="A18" s="112" t="s">
        <v>209</v>
      </c>
      <c r="B18" s="95"/>
      <c r="C18" s="95"/>
      <c r="D18" s="95"/>
      <c r="E18" s="95"/>
      <c r="G18" s="146" t="s">
        <v>399</v>
      </c>
      <c r="H18" s="146" t="s">
        <v>400</v>
      </c>
      <c r="I18" s="146" t="s">
        <v>401</v>
      </c>
      <c r="J18" s="146" t="s">
        <v>414</v>
      </c>
      <c r="K18" s="146" t="s">
        <v>195</v>
      </c>
      <c r="M18" s="187" t="s">
        <v>399</v>
      </c>
      <c r="N18" s="187" t="s">
        <v>400</v>
      </c>
      <c r="O18" s="187" t="s">
        <v>401</v>
      </c>
      <c r="P18" s="187" t="s">
        <v>414</v>
      </c>
      <c r="Q18" s="187" t="s">
        <v>195</v>
      </c>
      <c r="R18" t="s">
        <v>434</v>
      </c>
      <c r="T18" s="187" t="s">
        <v>399</v>
      </c>
      <c r="U18" s="187" t="s">
        <v>400</v>
      </c>
      <c r="V18" s="187" t="s">
        <v>401</v>
      </c>
      <c r="W18" s="187" t="s">
        <v>414</v>
      </c>
      <c r="X18" s="187" t="s">
        <v>195</v>
      </c>
    </row>
    <row r="19" spans="1:24" ht="13.5">
      <c r="A19" s="21" t="s">
        <v>399</v>
      </c>
      <c r="B19" s="21" t="s">
        <v>400</v>
      </c>
      <c r="C19" s="21" t="s">
        <v>401</v>
      </c>
      <c r="D19" s="21" t="s">
        <v>414</v>
      </c>
      <c r="E19" s="21" t="s">
        <v>415</v>
      </c>
      <c r="G19" s="144" t="s">
        <v>402</v>
      </c>
      <c r="H19" s="144">
        <v>16</v>
      </c>
      <c r="I19" s="144">
        <v>22</v>
      </c>
      <c r="J19" s="144">
        <v>3</v>
      </c>
      <c r="K19" s="145">
        <v>3</v>
      </c>
      <c r="M19" s="189" t="s">
        <v>402</v>
      </c>
      <c r="N19" s="189">
        <v>14</v>
      </c>
      <c r="O19" s="189">
        <v>20</v>
      </c>
      <c r="P19" s="189">
        <v>3</v>
      </c>
      <c r="Q19" s="187">
        <v>3</v>
      </c>
      <c r="T19" s="189" t="s">
        <v>402</v>
      </c>
      <c r="U19" s="189">
        <v>20</v>
      </c>
      <c r="V19" s="189">
        <v>26</v>
      </c>
      <c r="W19" s="189">
        <v>3</v>
      </c>
      <c r="X19" s="187">
        <v>3</v>
      </c>
    </row>
    <row r="20" spans="1:24" ht="13.5">
      <c r="A20" s="144" t="s">
        <v>402</v>
      </c>
      <c r="B20" s="144">
        <v>16</v>
      </c>
      <c r="C20" s="144">
        <v>22</v>
      </c>
      <c r="D20" s="144">
        <v>3</v>
      </c>
      <c r="E20" s="145">
        <v>3</v>
      </c>
      <c r="F20" s="172"/>
      <c r="G20" s="144" t="s">
        <v>405</v>
      </c>
      <c r="H20" s="144">
        <v>9</v>
      </c>
      <c r="I20" s="144">
        <v>15</v>
      </c>
      <c r="J20" s="144">
        <v>15</v>
      </c>
      <c r="K20" s="145">
        <v>3</v>
      </c>
      <c r="M20" s="189" t="s">
        <v>405</v>
      </c>
      <c r="N20" s="189">
        <v>8</v>
      </c>
      <c r="O20" s="189">
        <v>14</v>
      </c>
      <c r="P20" s="189">
        <v>15</v>
      </c>
      <c r="Q20" s="187">
        <v>3</v>
      </c>
      <c r="R20" s="100"/>
      <c r="T20" s="189"/>
      <c r="U20" s="189"/>
      <c r="V20" s="189"/>
      <c r="W20" s="189"/>
      <c r="X20" s="189"/>
    </row>
    <row r="21" spans="1:24" ht="13.5">
      <c r="A21" s="144" t="s">
        <v>405</v>
      </c>
      <c r="B21" s="144">
        <v>16</v>
      </c>
      <c r="C21" s="144">
        <v>22</v>
      </c>
      <c r="D21" s="144">
        <v>16</v>
      </c>
      <c r="E21" s="145">
        <v>3</v>
      </c>
      <c r="F21" s="172"/>
      <c r="G21" s="144" t="s">
        <v>408</v>
      </c>
      <c r="H21" s="144">
        <v>23</v>
      </c>
      <c r="I21" s="144">
        <v>29</v>
      </c>
      <c r="J21" s="144">
        <v>30</v>
      </c>
      <c r="K21" s="145">
        <v>3</v>
      </c>
      <c r="M21" s="189" t="s">
        <v>408</v>
      </c>
      <c r="N21" s="189">
        <v>22</v>
      </c>
      <c r="O21" s="189">
        <v>28</v>
      </c>
      <c r="P21" s="189">
        <v>30</v>
      </c>
      <c r="Q21" s="187">
        <v>3</v>
      </c>
      <c r="T21" s="189"/>
      <c r="U21" s="189"/>
      <c r="V21" s="189"/>
      <c r="W21" s="189"/>
      <c r="X21" s="189"/>
    </row>
    <row r="22" spans="1:24" ht="13.5">
      <c r="A22" s="144" t="s">
        <v>408</v>
      </c>
      <c r="B22" s="144">
        <v>23</v>
      </c>
      <c r="C22" s="144">
        <v>29</v>
      </c>
      <c r="D22" s="144">
        <v>30</v>
      </c>
      <c r="E22" s="145">
        <v>3</v>
      </c>
      <c r="F22" s="172"/>
      <c r="G22" s="144" t="s">
        <v>411</v>
      </c>
      <c r="H22" s="144">
        <v>29</v>
      </c>
      <c r="I22" s="144">
        <v>4</v>
      </c>
      <c r="J22" s="144">
        <v>44</v>
      </c>
      <c r="K22" s="145">
        <v>3</v>
      </c>
      <c r="M22" s="189" t="s">
        <v>412</v>
      </c>
      <c r="N22" s="189">
        <v>4</v>
      </c>
      <c r="O22" s="189">
        <v>10</v>
      </c>
      <c r="P22" s="189">
        <v>45</v>
      </c>
      <c r="Q22" s="187">
        <v>3</v>
      </c>
      <c r="T22" s="189"/>
      <c r="U22" s="189"/>
      <c r="V22" s="189"/>
      <c r="W22" s="189"/>
      <c r="X22" s="189"/>
    </row>
    <row r="23" spans="1:24" ht="15" thickBot="1">
      <c r="A23" s="144" t="s">
        <v>411</v>
      </c>
      <c r="B23" s="144">
        <v>22</v>
      </c>
      <c r="C23" s="144">
        <v>28</v>
      </c>
      <c r="D23" s="144">
        <v>43</v>
      </c>
      <c r="E23" s="145">
        <v>3</v>
      </c>
      <c r="F23" s="172"/>
      <c r="G23" s="144"/>
      <c r="H23" s="144"/>
      <c r="I23" s="144"/>
      <c r="J23" s="144"/>
      <c r="K23" s="144"/>
      <c r="M23" s="112" t="s">
        <v>210</v>
      </c>
      <c r="N23" s="185" t="s">
        <v>345</v>
      </c>
      <c r="O23" s="171"/>
      <c r="P23" s="171"/>
      <c r="Q23" s="171"/>
      <c r="T23" s="112" t="s">
        <v>210</v>
      </c>
      <c r="U23" s="185" t="s">
        <v>345</v>
      </c>
      <c r="V23" s="171"/>
      <c r="W23" s="171"/>
      <c r="X23" s="171"/>
    </row>
    <row r="24" spans="7:24" ht="15" thickBot="1">
      <c r="G24" s="112" t="s">
        <v>210</v>
      </c>
      <c r="H24" s="171"/>
      <c r="I24" s="171"/>
      <c r="J24" s="171"/>
      <c r="K24" s="171"/>
      <c r="M24" s="187" t="s">
        <v>399</v>
      </c>
      <c r="N24" s="187" t="s">
        <v>400</v>
      </c>
      <c r="O24" s="187" t="s">
        <v>401</v>
      </c>
      <c r="P24" s="187" t="s">
        <v>414</v>
      </c>
      <c r="Q24" s="187" t="s">
        <v>195</v>
      </c>
      <c r="T24" s="187" t="s">
        <v>399</v>
      </c>
      <c r="U24" s="187" t="s">
        <v>400</v>
      </c>
      <c r="V24" s="187" t="s">
        <v>401</v>
      </c>
      <c r="W24" s="187" t="s">
        <v>414</v>
      </c>
      <c r="X24" s="187" t="s">
        <v>195</v>
      </c>
    </row>
    <row r="25" spans="1:24" ht="15" thickBot="1">
      <c r="A25" s="112" t="s">
        <v>210</v>
      </c>
      <c r="B25" s="95"/>
      <c r="C25" s="95"/>
      <c r="D25" s="95"/>
      <c r="E25" s="95"/>
      <c r="G25" s="146" t="s">
        <v>399</v>
      </c>
      <c r="H25" s="146" t="s">
        <v>400</v>
      </c>
      <c r="I25" s="146" t="s">
        <v>401</v>
      </c>
      <c r="J25" s="146" t="s">
        <v>414</v>
      </c>
      <c r="K25" s="146" t="s">
        <v>195</v>
      </c>
      <c r="M25" s="189" t="s">
        <v>402</v>
      </c>
      <c r="N25" s="189">
        <v>21</v>
      </c>
      <c r="O25" s="189">
        <v>27</v>
      </c>
      <c r="P25" s="189">
        <v>4</v>
      </c>
      <c r="Q25" s="187">
        <v>4</v>
      </c>
      <c r="R25" t="s">
        <v>435</v>
      </c>
      <c r="T25" s="189" t="s">
        <v>402</v>
      </c>
      <c r="U25" s="189">
        <v>27</v>
      </c>
      <c r="V25" s="189">
        <v>2</v>
      </c>
      <c r="W25" s="189">
        <v>4</v>
      </c>
      <c r="X25" s="187">
        <v>4</v>
      </c>
    </row>
    <row r="26" spans="1:24" ht="13.5">
      <c r="A26" s="146" t="s">
        <v>399</v>
      </c>
      <c r="B26" s="146" t="s">
        <v>400</v>
      </c>
      <c r="C26" s="146" t="s">
        <v>401</v>
      </c>
      <c r="D26" s="146" t="s">
        <v>414</v>
      </c>
      <c r="E26" s="146" t="s">
        <v>415</v>
      </c>
      <c r="G26" s="144" t="s">
        <v>402</v>
      </c>
      <c r="H26" s="144">
        <v>23</v>
      </c>
      <c r="I26" s="144">
        <v>29</v>
      </c>
      <c r="J26" s="144">
        <v>4</v>
      </c>
      <c r="K26" s="145">
        <v>4</v>
      </c>
      <c r="M26" s="189" t="s">
        <v>405</v>
      </c>
      <c r="N26" s="189">
        <v>15</v>
      </c>
      <c r="O26" s="189">
        <v>21</v>
      </c>
      <c r="P26" s="189">
        <v>16</v>
      </c>
      <c r="Q26" s="187">
        <v>4</v>
      </c>
      <c r="T26" s="193"/>
      <c r="U26" s="193"/>
      <c r="V26" s="193"/>
      <c r="W26" s="193"/>
      <c r="X26" s="193"/>
    </row>
    <row r="27" spans="1:24" ht="13.5">
      <c r="A27" s="144" t="s">
        <v>402</v>
      </c>
      <c r="B27" s="144">
        <v>23</v>
      </c>
      <c r="C27" s="144">
        <v>29</v>
      </c>
      <c r="D27" s="144">
        <v>4</v>
      </c>
      <c r="E27" s="145">
        <v>4</v>
      </c>
      <c r="G27" s="144" t="s">
        <v>405</v>
      </c>
      <c r="H27" s="144">
        <v>16</v>
      </c>
      <c r="I27" s="144">
        <v>22</v>
      </c>
      <c r="J27" s="144">
        <v>16</v>
      </c>
      <c r="K27" s="145">
        <v>4</v>
      </c>
      <c r="M27" s="189" t="s">
        <v>409</v>
      </c>
      <c r="N27" s="189">
        <v>5</v>
      </c>
      <c r="O27" s="189">
        <v>11</v>
      </c>
      <c r="P27" s="189">
        <v>32</v>
      </c>
      <c r="Q27" s="187">
        <v>4</v>
      </c>
      <c r="R27" s="100"/>
      <c r="T27" s="189"/>
      <c r="U27" s="189"/>
      <c r="V27" s="189"/>
      <c r="W27" s="189"/>
      <c r="X27" s="189"/>
    </row>
    <row r="28" spans="1:24" ht="13.5">
      <c r="A28" s="144" t="s">
        <v>405</v>
      </c>
      <c r="B28" s="144">
        <v>23</v>
      </c>
      <c r="C28" s="144">
        <v>29</v>
      </c>
      <c r="D28" s="144">
        <v>17</v>
      </c>
      <c r="E28" s="145">
        <v>4</v>
      </c>
      <c r="G28" s="144" t="s">
        <v>409</v>
      </c>
      <c r="H28" s="144">
        <v>6</v>
      </c>
      <c r="I28" s="144">
        <v>12</v>
      </c>
      <c r="J28" s="144">
        <v>32</v>
      </c>
      <c r="K28" s="145">
        <v>4</v>
      </c>
      <c r="M28" s="189" t="s">
        <v>412</v>
      </c>
      <c r="N28" s="189">
        <v>11</v>
      </c>
      <c r="O28" s="189">
        <v>17</v>
      </c>
      <c r="P28" s="189">
        <v>46</v>
      </c>
      <c r="Q28" s="187">
        <v>4</v>
      </c>
      <c r="T28" s="189"/>
      <c r="U28" s="189"/>
      <c r="V28" s="189"/>
      <c r="W28" s="189"/>
      <c r="X28" s="189"/>
    </row>
    <row r="29" spans="1:24" ht="15" thickBot="1">
      <c r="A29" s="144" t="s">
        <v>409</v>
      </c>
      <c r="B29" s="144">
        <v>6</v>
      </c>
      <c r="C29" s="144">
        <v>12</v>
      </c>
      <c r="D29" s="144">
        <v>32</v>
      </c>
      <c r="E29" s="145">
        <v>4</v>
      </c>
      <c r="G29" s="144" t="s">
        <v>412</v>
      </c>
      <c r="H29" s="144">
        <v>5</v>
      </c>
      <c r="I29" s="144">
        <v>11</v>
      </c>
      <c r="J29" s="144">
        <v>45</v>
      </c>
      <c r="K29" s="145">
        <v>4</v>
      </c>
      <c r="M29" s="112" t="s">
        <v>211</v>
      </c>
      <c r="N29" s="185" t="s">
        <v>345</v>
      </c>
      <c r="O29" s="171"/>
      <c r="P29" s="171"/>
      <c r="Q29" s="171"/>
      <c r="T29" s="112" t="s">
        <v>211</v>
      </c>
      <c r="U29" s="185" t="s">
        <v>345</v>
      </c>
      <c r="V29" s="171"/>
      <c r="W29" s="171"/>
      <c r="X29" s="171"/>
    </row>
    <row r="30" spans="1:24" ht="13.5">
      <c r="A30" s="144" t="s">
        <v>411</v>
      </c>
      <c r="B30" s="144">
        <v>29</v>
      </c>
      <c r="C30" s="144">
        <v>4</v>
      </c>
      <c r="D30" s="144">
        <v>44</v>
      </c>
      <c r="E30" s="145">
        <v>4</v>
      </c>
      <c r="G30" s="144"/>
      <c r="H30" s="144"/>
      <c r="I30" s="144"/>
      <c r="J30" s="144"/>
      <c r="K30" s="144"/>
      <c r="M30" s="187" t="s">
        <v>399</v>
      </c>
      <c r="N30" s="187" t="s">
        <v>400</v>
      </c>
      <c r="O30" s="187" t="s">
        <v>401</v>
      </c>
      <c r="P30" s="187" t="s">
        <v>414</v>
      </c>
      <c r="Q30" s="187" t="s">
        <v>195</v>
      </c>
      <c r="T30" s="187" t="s">
        <v>399</v>
      </c>
      <c r="U30" s="187" t="s">
        <v>400</v>
      </c>
      <c r="V30" s="187" t="s">
        <v>401</v>
      </c>
      <c r="W30" s="187" t="s">
        <v>414</v>
      </c>
      <c r="X30" s="187" t="s">
        <v>195</v>
      </c>
    </row>
    <row r="31" spans="7:24" ht="15" thickBot="1">
      <c r="G31" s="112" t="s">
        <v>211</v>
      </c>
      <c r="H31" s="171"/>
      <c r="I31" s="171"/>
      <c r="J31" s="171"/>
      <c r="K31" s="171"/>
      <c r="M31" s="189" t="s">
        <v>402</v>
      </c>
      <c r="N31" s="189">
        <v>28</v>
      </c>
      <c r="O31" s="189">
        <v>3</v>
      </c>
      <c r="P31" s="189">
        <v>5</v>
      </c>
      <c r="Q31" s="187">
        <v>5</v>
      </c>
      <c r="T31" s="189" t="s">
        <v>403</v>
      </c>
      <c r="U31" s="189">
        <v>3</v>
      </c>
      <c r="V31" s="189">
        <v>9</v>
      </c>
      <c r="W31" s="189">
        <v>5</v>
      </c>
      <c r="X31" s="187">
        <v>5</v>
      </c>
    </row>
    <row r="32" spans="1:24" ht="15" thickBot="1">
      <c r="A32" s="112" t="s">
        <v>211</v>
      </c>
      <c r="B32" s="95"/>
      <c r="C32" s="95"/>
      <c r="D32" s="95"/>
      <c r="E32" s="95"/>
      <c r="G32" s="146" t="s">
        <v>399</v>
      </c>
      <c r="H32" s="146" t="s">
        <v>400</v>
      </c>
      <c r="I32" s="146" t="s">
        <v>401</v>
      </c>
      <c r="J32" s="146" t="s">
        <v>414</v>
      </c>
      <c r="K32" s="146" t="s">
        <v>195</v>
      </c>
      <c r="M32" s="189" t="s">
        <v>405</v>
      </c>
      <c r="N32" s="189">
        <v>22</v>
      </c>
      <c r="O32" s="189">
        <v>28</v>
      </c>
      <c r="P32" s="189">
        <v>17</v>
      </c>
      <c r="Q32" s="187">
        <v>5</v>
      </c>
      <c r="R32" t="s">
        <v>292</v>
      </c>
      <c r="T32" s="193"/>
      <c r="U32" s="193"/>
      <c r="V32" s="193"/>
      <c r="W32" s="193"/>
      <c r="X32" s="193"/>
    </row>
    <row r="33" spans="1:24" ht="13.5">
      <c r="A33" s="21" t="s">
        <v>399</v>
      </c>
      <c r="B33" s="21" t="s">
        <v>400</v>
      </c>
      <c r="C33" s="21" t="s">
        <v>401</v>
      </c>
      <c r="D33" s="21" t="s">
        <v>414</v>
      </c>
      <c r="E33" s="21" t="s">
        <v>415</v>
      </c>
      <c r="G33" s="144" t="s">
        <v>402</v>
      </c>
      <c r="H33" s="144">
        <v>30</v>
      </c>
      <c r="I33" s="144">
        <v>5</v>
      </c>
      <c r="J33" s="144">
        <v>5</v>
      </c>
      <c r="K33" s="145">
        <v>5</v>
      </c>
      <c r="M33" s="189" t="s">
        <v>409</v>
      </c>
      <c r="N33" s="189">
        <v>12</v>
      </c>
      <c r="O33" s="189">
        <v>18</v>
      </c>
      <c r="P33" s="189">
        <v>33</v>
      </c>
      <c r="Q33" s="187">
        <v>5</v>
      </c>
      <c r="T33" s="193"/>
      <c r="U33" s="193"/>
      <c r="V33" s="193"/>
      <c r="W33" s="193"/>
      <c r="X33" s="193"/>
    </row>
    <row r="34" spans="1:24" ht="13.5">
      <c r="A34" s="144" t="s">
        <v>402</v>
      </c>
      <c r="B34" s="144">
        <v>30</v>
      </c>
      <c r="C34" s="144">
        <v>5</v>
      </c>
      <c r="D34" s="144">
        <v>5</v>
      </c>
      <c r="E34" s="145">
        <v>5</v>
      </c>
      <c r="G34" s="144" t="s">
        <v>405</v>
      </c>
      <c r="H34" s="144">
        <v>23</v>
      </c>
      <c r="I34" s="144">
        <v>29</v>
      </c>
      <c r="J34" s="144">
        <v>17</v>
      </c>
      <c r="K34" s="145">
        <v>5</v>
      </c>
      <c r="M34" s="189" t="s">
        <v>412</v>
      </c>
      <c r="N34" s="189">
        <v>18</v>
      </c>
      <c r="O34" s="189">
        <v>24</v>
      </c>
      <c r="P34" s="189">
        <v>47</v>
      </c>
      <c r="Q34" s="187">
        <v>5</v>
      </c>
      <c r="T34" s="189"/>
      <c r="U34" s="189"/>
      <c r="V34" s="189"/>
      <c r="W34" s="189"/>
      <c r="X34" s="189"/>
    </row>
    <row r="35" spans="1:24" ht="15" thickBot="1">
      <c r="A35" s="144" t="s">
        <v>405</v>
      </c>
      <c r="B35" s="144">
        <v>30</v>
      </c>
      <c r="C35" s="144">
        <v>6</v>
      </c>
      <c r="D35" s="144">
        <v>18</v>
      </c>
      <c r="E35" s="145">
        <v>5</v>
      </c>
      <c r="G35" s="144" t="s">
        <v>409</v>
      </c>
      <c r="H35" s="144">
        <v>13</v>
      </c>
      <c r="I35" s="144">
        <v>19</v>
      </c>
      <c r="J35" s="144">
        <v>33</v>
      </c>
      <c r="K35" s="145">
        <v>5</v>
      </c>
      <c r="M35" s="112" t="s">
        <v>212</v>
      </c>
      <c r="N35" s="186" t="s">
        <v>46</v>
      </c>
      <c r="O35" s="171"/>
      <c r="P35" s="171"/>
      <c r="Q35" s="171"/>
      <c r="T35" s="112" t="s">
        <v>212</v>
      </c>
      <c r="U35" s="186" t="s">
        <v>46</v>
      </c>
      <c r="V35" s="171"/>
      <c r="W35" s="171"/>
      <c r="X35" s="171"/>
    </row>
    <row r="36" spans="1:24" ht="13.5">
      <c r="A36" s="144" t="s">
        <v>409</v>
      </c>
      <c r="B36" s="144">
        <v>13</v>
      </c>
      <c r="C36" s="144">
        <v>19</v>
      </c>
      <c r="D36" s="144">
        <v>33</v>
      </c>
      <c r="E36" s="145">
        <v>5</v>
      </c>
      <c r="G36" s="144" t="s">
        <v>412</v>
      </c>
      <c r="H36" s="144">
        <v>12</v>
      </c>
      <c r="I36" s="144">
        <v>18</v>
      </c>
      <c r="J36" s="144">
        <v>46</v>
      </c>
      <c r="K36" s="145">
        <v>5</v>
      </c>
      <c r="M36" s="187" t="s">
        <v>399</v>
      </c>
      <c r="N36" s="187" t="s">
        <v>400</v>
      </c>
      <c r="O36" s="187" t="s">
        <v>401</v>
      </c>
      <c r="P36" s="187" t="s">
        <v>414</v>
      </c>
      <c r="Q36" s="187" t="s">
        <v>195</v>
      </c>
      <c r="T36" s="187" t="s">
        <v>399</v>
      </c>
      <c r="U36" s="187" t="s">
        <v>400</v>
      </c>
      <c r="V36" s="187" t="s">
        <v>401</v>
      </c>
      <c r="W36" s="187" t="s">
        <v>414</v>
      </c>
      <c r="X36" s="187" t="s">
        <v>195</v>
      </c>
    </row>
    <row r="37" spans="1:24" ht="13.5">
      <c r="A37" s="144" t="s">
        <v>412</v>
      </c>
      <c r="B37" s="144">
        <v>12</v>
      </c>
      <c r="C37" s="144">
        <v>18</v>
      </c>
      <c r="D37" s="144">
        <v>46</v>
      </c>
      <c r="E37" s="145">
        <v>5</v>
      </c>
      <c r="G37" s="144"/>
      <c r="H37" s="144"/>
      <c r="I37" s="144"/>
      <c r="J37" s="144"/>
      <c r="K37" s="144"/>
      <c r="M37" s="189" t="s">
        <v>403</v>
      </c>
      <c r="N37" s="189">
        <v>4</v>
      </c>
      <c r="O37" s="189">
        <v>10</v>
      </c>
      <c r="P37" s="189">
        <v>6</v>
      </c>
      <c r="Q37" s="187">
        <v>6</v>
      </c>
      <c r="T37" s="189" t="s">
        <v>403</v>
      </c>
      <c r="U37" s="189">
        <v>10</v>
      </c>
      <c r="V37" s="189">
        <v>16</v>
      </c>
      <c r="W37" s="189">
        <v>6</v>
      </c>
      <c r="X37" s="187">
        <v>6</v>
      </c>
    </row>
    <row r="38" spans="7:24" ht="15" thickBot="1">
      <c r="G38" s="112" t="s">
        <v>212</v>
      </c>
      <c r="H38" s="171"/>
      <c r="I38" s="171"/>
      <c r="J38" s="171"/>
      <c r="K38" s="171"/>
      <c r="M38" s="189" t="s">
        <v>405</v>
      </c>
      <c r="N38" s="189">
        <v>29</v>
      </c>
      <c r="O38" s="189">
        <v>5</v>
      </c>
      <c r="P38" s="189">
        <v>18</v>
      </c>
      <c r="Q38" s="187">
        <v>6</v>
      </c>
      <c r="T38" s="193"/>
      <c r="U38" s="193"/>
      <c r="V38" s="193"/>
      <c r="W38" s="193"/>
      <c r="X38" s="193"/>
    </row>
    <row r="39" spans="1:24" ht="15" thickBot="1">
      <c r="A39" s="112" t="s">
        <v>212</v>
      </c>
      <c r="B39" s="95"/>
      <c r="C39" s="95"/>
      <c r="D39" s="95"/>
      <c r="E39" s="95"/>
      <c r="G39" s="146" t="s">
        <v>399</v>
      </c>
      <c r="H39" s="146" t="s">
        <v>400</v>
      </c>
      <c r="I39" s="146" t="s">
        <v>401</v>
      </c>
      <c r="J39" s="146" t="s">
        <v>414</v>
      </c>
      <c r="K39" s="146" t="s">
        <v>195</v>
      </c>
      <c r="M39" s="189" t="s">
        <v>409</v>
      </c>
      <c r="N39" s="189">
        <v>19</v>
      </c>
      <c r="O39" s="189">
        <v>25</v>
      </c>
      <c r="P39" s="189">
        <v>34</v>
      </c>
      <c r="Q39" s="187">
        <v>6</v>
      </c>
      <c r="R39" s="138" t="s">
        <v>276</v>
      </c>
      <c r="T39" s="193"/>
      <c r="U39" s="193"/>
      <c r="V39" s="193"/>
      <c r="W39" s="193"/>
      <c r="X39" s="193"/>
    </row>
    <row r="40" spans="1:24" ht="13.5">
      <c r="A40" s="21" t="s">
        <v>399</v>
      </c>
      <c r="B40" s="21" t="s">
        <v>400</v>
      </c>
      <c r="C40" s="21" t="s">
        <v>401</v>
      </c>
      <c r="D40" s="21" t="s">
        <v>414</v>
      </c>
      <c r="E40" s="21" t="s">
        <v>415</v>
      </c>
      <c r="G40" s="144" t="s">
        <v>403</v>
      </c>
      <c r="H40" s="144">
        <v>13</v>
      </c>
      <c r="I40" s="144">
        <v>19</v>
      </c>
      <c r="J40" s="144">
        <v>7</v>
      </c>
      <c r="K40" s="145">
        <v>6</v>
      </c>
      <c r="M40" s="189" t="s">
        <v>412</v>
      </c>
      <c r="N40" s="189">
        <v>25</v>
      </c>
      <c r="O40" s="189">
        <v>1</v>
      </c>
      <c r="P40" s="189">
        <v>48</v>
      </c>
      <c r="Q40" s="187">
        <v>6</v>
      </c>
      <c r="T40" s="193"/>
      <c r="U40" s="193"/>
      <c r="V40" s="193"/>
      <c r="W40" s="193"/>
      <c r="X40" s="193"/>
    </row>
    <row r="41" spans="1:24" ht="15" thickBot="1">
      <c r="A41" s="144" t="s">
        <v>403</v>
      </c>
      <c r="B41" s="144">
        <v>13</v>
      </c>
      <c r="C41" s="144">
        <v>19</v>
      </c>
      <c r="D41" s="144">
        <v>7</v>
      </c>
      <c r="E41" s="145">
        <v>6</v>
      </c>
      <c r="G41" s="144" t="s">
        <v>405</v>
      </c>
      <c r="H41" s="144">
        <v>30</v>
      </c>
      <c r="I41" s="144">
        <v>6</v>
      </c>
      <c r="J41" s="144">
        <v>18</v>
      </c>
      <c r="K41" s="145">
        <v>6</v>
      </c>
      <c r="M41" s="112" t="s">
        <v>213</v>
      </c>
      <c r="N41" s="186" t="s">
        <v>46</v>
      </c>
      <c r="O41" s="171"/>
      <c r="P41" s="171"/>
      <c r="Q41" s="171"/>
      <c r="T41" s="112" t="s">
        <v>213</v>
      </c>
      <c r="U41" s="186" t="s">
        <v>46</v>
      </c>
      <c r="V41" s="171"/>
      <c r="W41" s="171"/>
      <c r="X41" s="171"/>
    </row>
    <row r="42" spans="1:24" ht="13.5">
      <c r="A42" s="144" t="s">
        <v>406</v>
      </c>
      <c r="B42" s="144">
        <v>7</v>
      </c>
      <c r="C42" s="144">
        <v>13</v>
      </c>
      <c r="D42" s="144">
        <v>19</v>
      </c>
      <c r="E42" s="145">
        <v>6</v>
      </c>
      <c r="G42" s="144" t="s">
        <v>409</v>
      </c>
      <c r="H42" s="144">
        <v>20</v>
      </c>
      <c r="I42" s="144">
        <v>26</v>
      </c>
      <c r="J42" s="144">
        <v>34</v>
      </c>
      <c r="K42" s="145">
        <v>6</v>
      </c>
      <c r="M42" s="187" t="s">
        <v>399</v>
      </c>
      <c r="N42" s="187" t="s">
        <v>400</v>
      </c>
      <c r="O42" s="187" t="s">
        <v>401</v>
      </c>
      <c r="P42" s="187" t="s">
        <v>414</v>
      </c>
      <c r="Q42" s="187" t="s">
        <v>195</v>
      </c>
      <c r="T42" s="187" t="s">
        <v>399</v>
      </c>
      <c r="U42" s="187" t="s">
        <v>400</v>
      </c>
      <c r="V42" s="187" t="s">
        <v>401</v>
      </c>
      <c r="W42" s="187" t="s">
        <v>414</v>
      </c>
      <c r="X42" s="187" t="s">
        <v>195</v>
      </c>
    </row>
    <row r="43" spans="1:24" ht="13.5">
      <c r="A43" s="144" t="s">
        <v>409</v>
      </c>
      <c r="B43" s="144">
        <v>20</v>
      </c>
      <c r="C43" s="144">
        <v>26</v>
      </c>
      <c r="D43" s="144">
        <v>34</v>
      </c>
      <c r="E43" s="145">
        <v>6</v>
      </c>
      <c r="G43" s="144" t="s">
        <v>412</v>
      </c>
      <c r="H43" s="144">
        <v>19</v>
      </c>
      <c r="I43" s="144">
        <v>25</v>
      </c>
      <c r="J43" s="144">
        <v>47</v>
      </c>
      <c r="K43" s="145">
        <v>6</v>
      </c>
      <c r="M43" s="189" t="s">
        <v>403</v>
      </c>
      <c r="N43" s="189">
        <v>11</v>
      </c>
      <c r="O43" s="189">
        <v>17</v>
      </c>
      <c r="P43" s="189">
        <v>7</v>
      </c>
      <c r="Q43" s="187">
        <v>7</v>
      </c>
      <c r="T43" s="189" t="s">
        <v>403</v>
      </c>
      <c r="U43" s="189">
        <v>17</v>
      </c>
      <c r="V43" s="189">
        <v>23</v>
      </c>
      <c r="W43" s="189">
        <v>7</v>
      </c>
      <c r="X43" s="187">
        <v>7</v>
      </c>
    </row>
    <row r="44" spans="1:24" ht="13.5">
      <c r="A44" s="144" t="s">
        <v>412</v>
      </c>
      <c r="B44" s="144">
        <v>19</v>
      </c>
      <c r="C44" s="144">
        <v>25</v>
      </c>
      <c r="D44" s="144">
        <v>47</v>
      </c>
      <c r="E44" s="145">
        <v>6</v>
      </c>
      <c r="G44" s="144"/>
      <c r="H44" s="144"/>
      <c r="I44" s="144"/>
      <c r="J44" s="144"/>
      <c r="K44" s="144"/>
      <c r="M44" s="189" t="s">
        <v>406</v>
      </c>
      <c r="N44" s="189">
        <v>6</v>
      </c>
      <c r="O44" s="189">
        <v>12</v>
      </c>
      <c r="P44" s="189">
        <v>19</v>
      </c>
      <c r="Q44" s="187">
        <v>7</v>
      </c>
      <c r="T44" s="189"/>
      <c r="U44" s="189"/>
      <c r="V44" s="189"/>
      <c r="W44" s="189"/>
      <c r="X44" s="187"/>
    </row>
    <row r="45" spans="7:24" ht="15" thickBot="1">
      <c r="G45" s="112" t="s">
        <v>213</v>
      </c>
      <c r="H45" s="171"/>
      <c r="I45" s="171"/>
      <c r="J45" s="171"/>
      <c r="K45" s="171"/>
      <c r="M45" s="189" t="s">
        <v>410</v>
      </c>
      <c r="N45" s="189">
        <v>9</v>
      </c>
      <c r="O45" s="189">
        <v>15</v>
      </c>
      <c r="P45" s="189">
        <v>37</v>
      </c>
      <c r="Q45" s="187">
        <v>7</v>
      </c>
      <c r="T45" s="193"/>
      <c r="U45" s="193"/>
      <c r="V45" s="193"/>
      <c r="W45" s="193"/>
      <c r="X45" s="193"/>
    </row>
    <row r="46" spans="1:24" ht="15" thickBot="1">
      <c r="A46" s="112" t="s">
        <v>213</v>
      </c>
      <c r="B46" s="95"/>
      <c r="C46" s="95"/>
      <c r="D46" s="95"/>
      <c r="E46" s="95"/>
      <c r="G46" s="146" t="s">
        <v>399</v>
      </c>
      <c r="H46" s="146" t="s">
        <v>400</v>
      </c>
      <c r="I46" s="146" t="s">
        <v>401</v>
      </c>
      <c r="J46" s="146" t="s">
        <v>414</v>
      </c>
      <c r="K46" s="146" t="s">
        <v>195</v>
      </c>
      <c r="M46" s="189" t="s">
        <v>413</v>
      </c>
      <c r="N46" s="189">
        <v>2</v>
      </c>
      <c r="O46" s="189">
        <v>8</v>
      </c>
      <c r="P46" s="189">
        <v>49</v>
      </c>
      <c r="Q46" s="187">
        <v>7</v>
      </c>
      <c r="R46" s="138" t="s">
        <v>276</v>
      </c>
      <c r="T46" s="193"/>
      <c r="U46" s="193"/>
      <c r="V46" s="193"/>
      <c r="W46" s="193"/>
      <c r="X46" s="193"/>
    </row>
    <row r="47" spans="1:24" ht="15" thickBot="1">
      <c r="A47" s="21" t="s">
        <v>399</v>
      </c>
      <c r="B47" s="21" t="s">
        <v>400</v>
      </c>
      <c r="C47" s="21" t="s">
        <v>401</v>
      </c>
      <c r="D47" s="21" t="s">
        <v>414</v>
      </c>
      <c r="E47" s="21" t="s">
        <v>415</v>
      </c>
      <c r="G47" s="144" t="s">
        <v>403</v>
      </c>
      <c r="H47" s="144">
        <v>20</v>
      </c>
      <c r="I47" s="144">
        <v>26</v>
      </c>
      <c r="J47" s="144">
        <v>8</v>
      </c>
      <c r="K47" s="145">
        <v>7</v>
      </c>
      <c r="M47" s="112" t="s">
        <v>214</v>
      </c>
      <c r="N47" s="185" t="s">
        <v>345</v>
      </c>
      <c r="O47" s="171"/>
      <c r="P47" s="171"/>
      <c r="Q47" s="171"/>
      <c r="T47" s="112" t="s">
        <v>214</v>
      </c>
      <c r="U47" s="185" t="s">
        <v>345</v>
      </c>
      <c r="V47" s="171"/>
      <c r="W47" s="171"/>
      <c r="X47" s="171"/>
    </row>
    <row r="48" spans="1:24" ht="13.5">
      <c r="A48" s="144" t="s">
        <v>403</v>
      </c>
      <c r="B48" s="144">
        <v>20</v>
      </c>
      <c r="C48" s="144">
        <v>26</v>
      </c>
      <c r="D48" s="144">
        <v>8</v>
      </c>
      <c r="E48" s="145">
        <v>7</v>
      </c>
      <c r="G48" s="144" t="s">
        <v>406</v>
      </c>
      <c r="H48" s="144">
        <v>7</v>
      </c>
      <c r="I48" s="144">
        <v>13</v>
      </c>
      <c r="J48" s="144">
        <v>19</v>
      </c>
      <c r="K48" s="145">
        <v>7</v>
      </c>
      <c r="M48" s="187" t="s">
        <v>399</v>
      </c>
      <c r="N48" s="187" t="s">
        <v>400</v>
      </c>
      <c r="O48" s="187" t="s">
        <v>401</v>
      </c>
      <c r="P48" s="187" t="s">
        <v>414</v>
      </c>
      <c r="Q48" s="187" t="s">
        <v>195</v>
      </c>
      <c r="T48" s="187" t="s">
        <v>399</v>
      </c>
      <c r="U48" s="187" t="s">
        <v>400</v>
      </c>
      <c r="V48" s="187" t="s">
        <v>401</v>
      </c>
      <c r="W48" s="187" t="s">
        <v>414</v>
      </c>
      <c r="X48" s="187" t="s">
        <v>195</v>
      </c>
    </row>
    <row r="49" spans="1:24" ht="13.5">
      <c r="A49" s="144" t="s">
        <v>406</v>
      </c>
      <c r="B49" s="144">
        <v>14</v>
      </c>
      <c r="C49" s="144">
        <v>20</v>
      </c>
      <c r="D49" s="144">
        <v>20</v>
      </c>
      <c r="E49" s="145">
        <v>7</v>
      </c>
      <c r="G49" s="144" t="s">
        <v>410</v>
      </c>
      <c r="H49" s="144">
        <v>3</v>
      </c>
      <c r="I49" s="144">
        <v>9</v>
      </c>
      <c r="J49" s="144">
        <v>36</v>
      </c>
      <c r="K49" s="145">
        <v>7</v>
      </c>
      <c r="M49" s="190" t="s">
        <v>403</v>
      </c>
      <c r="N49" s="190">
        <v>25</v>
      </c>
      <c r="O49" s="190">
        <v>3</v>
      </c>
      <c r="P49" s="190">
        <v>8</v>
      </c>
      <c r="Q49" s="191">
        <v>8</v>
      </c>
      <c r="T49" s="189" t="s">
        <v>403</v>
      </c>
      <c r="U49" s="189">
        <v>24</v>
      </c>
      <c r="V49" s="189">
        <v>2</v>
      </c>
      <c r="W49" s="189">
        <v>8</v>
      </c>
      <c r="X49" s="187">
        <v>8</v>
      </c>
    </row>
    <row r="50" spans="1:24" ht="13.5">
      <c r="A50" s="144" t="s">
        <v>410</v>
      </c>
      <c r="B50" s="144">
        <v>3</v>
      </c>
      <c r="C50" s="144">
        <v>9</v>
      </c>
      <c r="D50" s="144">
        <v>36</v>
      </c>
      <c r="E50" s="145">
        <v>7</v>
      </c>
      <c r="G50" s="144" t="s">
        <v>412</v>
      </c>
      <c r="H50" s="144">
        <v>26</v>
      </c>
      <c r="I50" s="144">
        <v>2</v>
      </c>
      <c r="J50" s="144">
        <v>48</v>
      </c>
      <c r="K50" s="145">
        <v>7</v>
      </c>
      <c r="M50" s="189" t="s">
        <v>406</v>
      </c>
      <c r="N50" s="189">
        <v>13</v>
      </c>
      <c r="O50" s="189">
        <v>19</v>
      </c>
      <c r="P50" s="189">
        <v>20</v>
      </c>
      <c r="Q50" s="187">
        <v>8</v>
      </c>
      <c r="T50" s="193"/>
      <c r="U50" s="193"/>
      <c r="V50" s="193"/>
      <c r="W50" s="193"/>
      <c r="X50" s="193"/>
    </row>
    <row r="51" spans="1:24" ht="13.5">
      <c r="A51" s="144" t="s">
        <v>412</v>
      </c>
      <c r="B51" s="144">
        <v>26</v>
      </c>
      <c r="C51" s="144">
        <v>2</v>
      </c>
      <c r="D51" s="144">
        <v>48</v>
      </c>
      <c r="E51" s="145">
        <v>7</v>
      </c>
      <c r="G51" s="144"/>
      <c r="H51" s="144"/>
      <c r="I51" s="144"/>
      <c r="J51" s="144"/>
      <c r="K51" s="144"/>
      <c r="M51" s="189" t="s">
        <v>410</v>
      </c>
      <c r="N51" s="189">
        <v>16</v>
      </c>
      <c r="O51" s="189">
        <v>22</v>
      </c>
      <c r="P51" s="189">
        <v>38</v>
      </c>
      <c r="Q51" s="187">
        <v>8</v>
      </c>
      <c r="T51" s="189"/>
      <c r="U51" s="189"/>
      <c r="V51" s="189"/>
      <c r="W51" s="189"/>
      <c r="X51" s="187"/>
    </row>
    <row r="52" spans="7:24" ht="15" thickBot="1">
      <c r="G52" s="112" t="s">
        <v>214</v>
      </c>
      <c r="H52" s="171"/>
      <c r="I52" s="171"/>
      <c r="J52" s="171"/>
      <c r="K52" s="171"/>
      <c r="M52" s="189" t="s">
        <v>413</v>
      </c>
      <c r="N52" s="189">
        <v>9</v>
      </c>
      <c r="O52" s="189">
        <v>15</v>
      </c>
      <c r="P52" s="189">
        <v>50</v>
      </c>
      <c r="Q52" s="187">
        <v>8</v>
      </c>
      <c r="T52" s="193"/>
      <c r="U52" s="193"/>
      <c r="V52" s="193"/>
      <c r="W52" s="193"/>
      <c r="X52" s="193"/>
    </row>
    <row r="53" spans="1:24" ht="15" thickBot="1">
      <c r="A53" s="112" t="s">
        <v>214</v>
      </c>
      <c r="B53" s="95"/>
      <c r="C53" s="95"/>
      <c r="D53" s="95"/>
      <c r="E53" s="95"/>
      <c r="G53" s="146" t="s">
        <v>399</v>
      </c>
      <c r="H53" s="146" t="s">
        <v>400</v>
      </c>
      <c r="I53" s="146" t="s">
        <v>401</v>
      </c>
      <c r="J53" s="146" t="s">
        <v>414</v>
      </c>
      <c r="K53" s="146" t="s">
        <v>195</v>
      </c>
      <c r="M53" s="112" t="s">
        <v>215</v>
      </c>
      <c r="N53" s="185" t="s">
        <v>345</v>
      </c>
      <c r="O53" s="171"/>
      <c r="P53" s="171"/>
      <c r="Q53" s="171"/>
      <c r="R53" t="s">
        <v>436</v>
      </c>
      <c r="T53" s="112" t="s">
        <v>215</v>
      </c>
      <c r="U53" s="185" t="s">
        <v>345</v>
      </c>
      <c r="V53" s="171"/>
      <c r="W53" s="171"/>
      <c r="X53" s="171"/>
    </row>
    <row r="54" spans="1:24" ht="13.5">
      <c r="A54" s="21" t="s">
        <v>399</v>
      </c>
      <c r="B54" s="21" t="s">
        <v>400</v>
      </c>
      <c r="C54" s="21" t="s">
        <v>401</v>
      </c>
      <c r="D54" s="21" t="s">
        <v>414</v>
      </c>
      <c r="E54" s="21" t="s">
        <v>415</v>
      </c>
      <c r="G54" s="144" t="s">
        <v>403</v>
      </c>
      <c r="H54" s="144">
        <v>27</v>
      </c>
      <c r="I54" s="144">
        <v>4</v>
      </c>
      <c r="J54" s="144">
        <v>9</v>
      </c>
      <c r="K54" s="145">
        <v>8</v>
      </c>
      <c r="M54" s="187" t="s">
        <v>399</v>
      </c>
      <c r="N54" s="187" t="s">
        <v>400</v>
      </c>
      <c r="O54" s="187" t="s">
        <v>401</v>
      </c>
      <c r="P54" s="187" t="s">
        <v>414</v>
      </c>
      <c r="Q54" s="187" t="s">
        <v>195</v>
      </c>
      <c r="T54" s="187" t="s">
        <v>399</v>
      </c>
      <c r="U54" s="187" t="s">
        <v>400</v>
      </c>
      <c r="V54" s="187" t="s">
        <v>401</v>
      </c>
      <c r="W54" s="187" t="s">
        <v>414</v>
      </c>
      <c r="X54" s="187" t="s">
        <v>195</v>
      </c>
    </row>
    <row r="55" spans="1:24" ht="13.5">
      <c r="A55" s="144" t="s">
        <v>403</v>
      </c>
      <c r="B55" s="144">
        <v>27</v>
      </c>
      <c r="C55" s="144">
        <v>4</v>
      </c>
      <c r="D55" s="144">
        <v>9</v>
      </c>
      <c r="E55" s="145">
        <v>8</v>
      </c>
      <c r="G55" s="144" t="s">
        <v>406</v>
      </c>
      <c r="H55" s="144">
        <v>14</v>
      </c>
      <c r="I55" s="144">
        <v>20</v>
      </c>
      <c r="J55" s="144">
        <v>20</v>
      </c>
      <c r="K55" s="145">
        <v>8</v>
      </c>
      <c r="M55" s="189" t="s">
        <v>404</v>
      </c>
      <c r="N55" s="189">
        <v>4</v>
      </c>
      <c r="O55" s="189">
        <v>10</v>
      </c>
      <c r="P55" s="189">
        <v>10</v>
      </c>
      <c r="Q55" s="187">
        <v>9</v>
      </c>
      <c r="R55" s="138" t="s">
        <v>220</v>
      </c>
      <c r="T55" s="189" t="s">
        <v>404</v>
      </c>
      <c r="U55" s="189">
        <v>3</v>
      </c>
      <c r="V55" s="189">
        <v>9</v>
      </c>
      <c r="W55" s="189">
        <v>8</v>
      </c>
      <c r="X55" s="187">
        <v>9</v>
      </c>
    </row>
    <row r="56" spans="1:24" ht="13.5">
      <c r="A56" s="144" t="s">
        <v>406</v>
      </c>
      <c r="B56" s="144">
        <v>28</v>
      </c>
      <c r="C56" s="144">
        <v>3</v>
      </c>
      <c r="D56" s="144">
        <v>22</v>
      </c>
      <c r="E56" s="145">
        <v>8</v>
      </c>
      <c r="G56" s="144" t="s">
        <v>410</v>
      </c>
      <c r="H56" s="144">
        <v>10</v>
      </c>
      <c r="I56" s="144">
        <v>16</v>
      </c>
      <c r="J56" s="144">
        <v>37</v>
      </c>
      <c r="K56" s="145">
        <v>8</v>
      </c>
      <c r="M56" s="189" t="s">
        <v>407</v>
      </c>
      <c r="N56" s="189">
        <v>3</v>
      </c>
      <c r="O56" s="189">
        <v>9</v>
      </c>
      <c r="P56" s="189">
        <v>23</v>
      </c>
      <c r="Q56" s="187">
        <v>9</v>
      </c>
      <c r="T56" s="189"/>
      <c r="U56" s="189"/>
      <c r="V56" s="189"/>
      <c r="W56" s="189"/>
      <c r="X56" s="189"/>
    </row>
    <row r="57" spans="1:24" ht="13.5">
      <c r="A57" s="144" t="s">
        <v>410</v>
      </c>
      <c r="B57" s="144">
        <v>10</v>
      </c>
      <c r="C57" s="144">
        <v>16</v>
      </c>
      <c r="D57" s="144">
        <v>37</v>
      </c>
      <c r="E57" s="145">
        <v>8</v>
      </c>
      <c r="G57" s="144" t="s">
        <v>413</v>
      </c>
      <c r="H57" s="144">
        <v>3</v>
      </c>
      <c r="I57" s="144">
        <v>9</v>
      </c>
      <c r="J57" s="144">
        <v>49</v>
      </c>
      <c r="K57" s="145">
        <v>8</v>
      </c>
      <c r="M57" s="189" t="s">
        <v>410</v>
      </c>
      <c r="N57" s="189">
        <v>30</v>
      </c>
      <c r="O57" s="189">
        <v>6</v>
      </c>
      <c r="P57" s="189">
        <v>40</v>
      </c>
      <c r="Q57" s="187">
        <v>9</v>
      </c>
      <c r="T57" s="189"/>
      <c r="U57" s="189"/>
      <c r="V57" s="189"/>
      <c r="W57" s="189"/>
      <c r="X57" s="189"/>
    </row>
    <row r="58" spans="1:24" ht="13.5">
      <c r="A58" s="144" t="s">
        <v>413</v>
      </c>
      <c r="B58" s="144">
        <v>3</v>
      </c>
      <c r="C58" s="144">
        <v>9</v>
      </c>
      <c r="D58" s="144">
        <v>49</v>
      </c>
      <c r="E58" s="145">
        <v>8</v>
      </c>
      <c r="G58" s="144"/>
      <c r="H58" s="144"/>
      <c r="I58" s="144"/>
      <c r="J58" s="144"/>
      <c r="K58" s="144"/>
      <c r="M58" s="189" t="s">
        <v>413</v>
      </c>
      <c r="N58" s="189">
        <v>16</v>
      </c>
      <c r="O58" s="189">
        <v>22</v>
      </c>
      <c r="P58" s="189">
        <v>51</v>
      </c>
      <c r="Q58" s="187">
        <v>9</v>
      </c>
      <c r="T58" s="189"/>
      <c r="U58" s="189"/>
      <c r="V58" s="189"/>
      <c r="W58" s="189"/>
      <c r="X58" s="187"/>
    </row>
    <row r="59" spans="7:24" ht="15" thickBot="1">
      <c r="G59" s="112" t="s">
        <v>215</v>
      </c>
      <c r="H59" s="171"/>
      <c r="I59" s="171"/>
      <c r="J59" s="171"/>
      <c r="K59" s="171"/>
      <c r="M59" s="112" t="s">
        <v>216</v>
      </c>
      <c r="N59" s="185" t="s">
        <v>345</v>
      </c>
      <c r="O59" s="171"/>
      <c r="P59" s="171"/>
      <c r="Q59" s="171"/>
      <c r="T59" s="112" t="s">
        <v>216</v>
      </c>
      <c r="U59" s="185" t="s">
        <v>345</v>
      </c>
      <c r="V59" s="171"/>
      <c r="W59" s="171"/>
      <c r="X59" s="171"/>
    </row>
    <row r="60" spans="1:24" ht="15" thickBot="1">
      <c r="A60" s="112" t="s">
        <v>215</v>
      </c>
      <c r="B60" s="95"/>
      <c r="C60" s="95"/>
      <c r="D60" s="95"/>
      <c r="E60" s="95"/>
      <c r="G60" s="146" t="s">
        <v>399</v>
      </c>
      <c r="H60" s="146" t="s">
        <v>400</v>
      </c>
      <c r="I60" s="146" t="s">
        <v>401</v>
      </c>
      <c r="J60" s="146" t="s">
        <v>414</v>
      </c>
      <c r="K60" s="146" t="s">
        <v>195</v>
      </c>
      <c r="M60" s="187" t="s">
        <v>399</v>
      </c>
      <c r="N60" s="187" t="s">
        <v>400</v>
      </c>
      <c r="O60" s="187" t="s">
        <v>401</v>
      </c>
      <c r="P60" s="187" t="s">
        <v>414</v>
      </c>
      <c r="Q60" s="187" t="s">
        <v>195</v>
      </c>
      <c r="R60" s="138" t="s">
        <v>437</v>
      </c>
      <c r="T60" s="187" t="s">
        <v>399</v>
      </c>
      <c r="U60" s="187" t="s">
        <v>400</v>
      </c>
      <c r="V60" s="187" t="s">
        <v>401</v>
      </c>
      <c r="W60" s="187" t="s">
        <v>414</v>
      </c>
      <c r="X60" s="187" t="s">
        <v>195</v>
      </c>
    </row>
    <row r="61" spans="1:24" ht="13.5">
      <c r="A61" s="21" t="s">
        <v>399</v>
      </c>
      <c r="B61" s="21" t="s">
        <v>400</v>
      </c>
      <c r="C61" s="21" t="s">
        <v>401</v>
      </c>
      <c r="D61" s="21" t="s">
        <v>414</v>
      </c>
      <c r="E61" s="21" t="s">
        <v>415</v>
      </c>
      <c r="G61" s="144" t="s">
        <v>404</v>
      </c>
      <c r="H61" s="144">
        <v>5</v>
      </c>
      <c r="I61" s="144">
        <v>11</v>
      </c>
      <c r="J61" s="144">
        <v>10</v>
      </c>
      <c r="K61" s="145">
        <v>9</v>
      </c>
      <c r="M61" s="189" t="s">
        <v>404</v>
      </c>
      <c r="N61" s="189">
        <v>11</v>
      </c>
      <c r="O61" s="189">
        <v>17</v>
      </c>
      <c r="P61" s="189">
        <v>11</v>
      </c>
      <c r="Q61" s="187">
        <v>10</v>
      </c>
      <c r="T61" s="189" t="s">
        <v>404</v>
      </c>
      <c r="U61" s="189">
        <v>10</v>
      </c>
      <c r="V61" s="189">
        <v>16</v>
      </c>
      <c r="W61" s="189">
        <v>9</v>
      </c>
      <c r="X61" s="187">
        <v>10</v>
      </c>
    </row>
    <row r="62" spans="1:24" ht="13.5">
      <c r="A62" s="144" t="s">
        <v>404</v>
      </c>
      <c r="B62" s="144">
        <v>5</v>
      </c>
      <c r="C62" s="144">
        <v>11</v>
      </c>
      <c r="D62" s="144">
        <v>10</v>
      </c>
      <c r="E62" s="145">
        <v>9</v>
      </c>
      <c r="G62" s="144" t="s">
        <v>407</v>
      </c>
      <c r="H62" s="144">
        <v>4</v>
      </c>
      <c r="I62" s="144">
        <v>10</v>
      </c>
      <c r="J62" s="144">
        <v>23</v>
      </c>
      <c r="K62" s="145">
        <v>9</v>
      </c>
      <c r="M62" s="189" t="s">
        <v>407</v>
      </c>
      <c r="N62" s="189">
        <v>10</v>
      </c>
      <c r="O62" s="189">
        <v>16</v>
      </c>
      <c r="P62" s="189">
        <v>24</v>
      </c>
      <c r="Q62" s="187">
        <v>10</v>
      </c>
      <c r="T62" s="189"/>
      <c r="U62" s="189"/>
      <c r="V62" s="189"/>
      <c r="W62" s="189"/>
      <c r="X62" s="187"/>
    </row>
    <row r="63" spans="1:24" ht="13.5">
      <c r="A63" s="144" t="s">
        <v>407</v>
      </c>
      <c r="B63" s="144">
        <v>4</v>
      </c>
      <c r="C63" s="144">
        <v>10</v>
      </c>
      <c r="D63" s="144">
        <v>23</v>
      </c>
      <c r="E63" s="145">
        <v>9</v>
      </c>
      <c r="G63" s="144" t="s">
        <v>410</v>
      </c>
      <c r="H63" s="144">
        <v>17</v>
      </c>
      <c r="I63" s="144">
        <v>23</v>
      </c>
      <c r="J63" s="144">
        <v>38</v>
      </c>
      <c r="K63" s="145">
        <v>9</v>
      </c>
      <c r="M63" s="189" t="s">
        <v>411</v>
      </c>
      <c r="N63" s="189">
        <v>7</v>
      </c>
      <c r="O63" s="189">
        <v>13</v>
      </c>
      <c r="P63" s="189">
        <v>41</v>
      </c>
      <c r="Q63" s="187">
        <v>10</v>
      </c>
      <c r="T63" s="189"/>
      <c r="U63" s="189"/>
      <c r="V63" s="189"/>
      <c r="W63" s="189"/>
      <c r="X63" s="187"/>
    </row>
    <row r="64" spans="1:24" ht="13.5">
      <c r="A64" s="144" t="s">
        <v>410</v>
      </c>
      <c r="B64" s="144">
        <v>17</v>
      </c>
      <c r="C64" s="144">
        <v>23</v>
      </c>
      <c r="D64" s="144">
        <v>38</v>
      </c>
      <c r="E64" s="145">
        <v>9</v>
      </c>
      <c r="G64" s="144" t="s">
        <v>413</v>
      </c>
      <c r="H64" s="144">
        <v>10</v>
      </c>
      <c r="I64" s="144">
        <v>16</v>
      </c>
      <c r="J64" s="144">
        <v>50</v>
      </c>
      <c r="K64" s="145">
        <v>9</v>
      </c>
      <c r="M64" s="189" t="s">
        <v>413</v>
      </c>
      <c r="N64" s="189">
        <v>23</v>
      </c>
      <c r="O64" s="189">
        <v>29</v>
      </c>
      <c r="P64" s="189">
        <v>52</v>
      </c>
      <c r="Q64" s="187">
        <v>10</v>
      </c>
      <c r="T64" s="189"/>
      <c r="U64" s="189"/>
      <c r="V64" s="189"/>
      <c r="W64" s="189"/>
      <c r="X64" s="187"/>
    </row>
    <row r="65" spans="1:24" ht="15" thickBot="1">
      <c r="A65" s="144" t="s">
        <v>413</v>
      </c>
      <c r="B65" s="144">
        <v>10</v>
      </c>
      <c r="C65" s="144">
        <v>16</v>
      </c>
      <c r="D65" s="144">
        <v>50</v>
      </c>
      <c r="E65" s="145">
        <v>9</v>
      </c>
      <c r="G65" s="144"/>
      <c r="H65" s="144"/>
      <c r="I65" s="144"/>
      <c r="J65" s="144"/>
      <c r="K65" s="144"/>
      <c r="M65" s="112" t="s">
        <v>217</v>
      </c>
      <c r="N65" s="185" t="s">
        <v>345</v>
      </c>
      <c r="O65" s="171"/>
      <c r="P65" s="171"/>
      <c r="Q65" s="171"/>
      <c r="T65" s="112" t="s">
        <v>217</v>
      </c>
      <c r="U65" s="185" t="s">
        <v>345</v>
      </c>
      <c r="V65" s="171"/>
      <c r="W65" s="171"/>
      <c r="X65" s="171"/>
    </row>
    <row r="66" spans="7:24" ht="15" thickBot="1">
      <c r="G66" s="112" t="s">
        <v>216</v>
      </c>
      <c r="H66" s="171"/>
      <c r="I66" s="171"/>
      <c r="J66" s="171"/>
      <c r="K66" s="171"/>
      <c r="M66" s="187" t="s">
        <v>399</v>
      </c>
      <c r="N66" s="187" t="s">
        <v>400</v>
      </c>
      <c r="O66" s="187" t="s">
        <v>401</v>
      </c>
      <c r="P66" s="187" t="s">
        <v>414</v>
      </c>
      <c r="Q66" s="187" t="s">
        <v>195</v>
      </c>
      <c r="T66" s="187" t="s">
        <v>399</v>
      </c>
      <c r="U66" s="187" t="s">
        <v>400</v>
      </c>
      <c r="V66" s="187" t="s">
        <v>401</v>
      </c>
      <c r="W66" s="187" t="s">
        <v>414</v>
      </c>
      <c r="X66" s="187" t="s">
        <v>195</v>
      </c>
    </row>
    <row r="67" spans="1:24" ht="15" thickBot="1">
      <c r="A67" s="112" t="s">
        <v>216</v>
      </c>
      <c r="B67" s="95"/>
      <c r="C67" s="95"/>
      <c r="D67" s="95"/>
      <c r="E67" s="95"/>
      <c r="G67" s="146" t="s">
        <v>399</v>
      </c>
      <c r="H67" s="146" t="s">
        <v>400</v>
      </c>
      <c r="I67" s="146" t="s">
        <v>401</v>
      </c>
      <c r="J67" s="146" t="s">
        <v>414</v>
      </c>
      <c r="K67" s="146" t="s">
        <v>195</v>
      </c>
      <c r="M67" s="189" t="s">
        <v>404</v>
      </c>
      <c r="N67" s="189">
        <v>18</v>
      </c>
      <c r="O67" s="189">
        <v>24</v>
      </c>
      <c r="P67" s="189">
        <v>12</v>
      </c>
      <c r="Q67" s="187">
        <v>11</v>
      </c>
      <c r="R67" s="138" t="s">
        <v>438</v>
      </c>
      <c r="T67" s="189" t="s">
        <v>404</v>
      </c>
      <c r="U67" s="189">
        <v>17</v>
      </c>
      <c r="V67" s="189">
        <v>23</v>
      </c>
      <c r="W67" s="189">
        <v>10</v>
      </c>
      <c r="X67" s="187">
        <v>11</v>
      </c>
    </row>
    <row r="68" spans="1:24" ht="13.5">
      <c r="A68" s="21" t="s">
        <v>399</v>
      </c>
      <c r="B68" s="21" t="s">
        <v>400</v>
      </c>
      <c r="C68" s="21" t="s">
        <v>401</v>
      </c>
      <c r="D68" s="21" t="s">
        <v>414</v>
      </c>
      <c r="E68" s="21" t="s">
        <v>415</v>
      </c>
      <c r="G68" s="144" t="s">
        <v>404</v>
      </c>
      <c r="H68" s="144">
        <v>12</v>
      </c>
      <c r="I68" s="144">
        <v>18</v>
      </c>
      <c r="J68" s="144">
        <v>11</v>
      </c>
      <c r="K68" s="145">
        <v>10</v>
      </c>
      <c r="M68" s="189" t="s">
        <v>407</v>
      </c>
      <c r="N68" s="189">
        <v>24</v>
      </c>
      <c r="O68" s="189">
        <v>30</v>
      </c>
      <c r="P68" s="189">
        <v>26</v>
      </c>
      <c r="Q68" s="187">
        <v>11</v>
      </c>
      <c r="T68" s="193"/>
      <c r="U68" s="193"/>
      <c r="V68" s="193"/>
      <c r="W68" s="193"/>
      <c r="X68" s="193"/>
    </row>
    <row r="69" spans="1:24" ht="13.5">
      <c r="A69" s="144" t="s">
        <v>404</v>
      </c>
      <c r="B69" s="144">
        <v>12</v>
      </c>
      <c r="C69" s="144">
        <v>18</v>
      </c>
      <c r="D69" s="144">
        <v>11</v>
      </c>
      <c r="E69" s="145">
        <v>10</v>
      </c>
      <c r="G69" s="144" t="s">
        <v>407</v>
      </c>
      <c r="H69" s="144">
        <v>18</v>
      </c>
      <c r="I69" s="144">
        <v>24</v>
      </c>
      <c r="J69" s="144">
        <v>25</v>
      </c>
      <c r="K69" s="145">
        <v>10</v>
      </c>
      <c r="M69" s="189" t="s">
        <v>411</v>
      </c>
      <c r="N69" s="189">
        <v>14</v>
      </c>
      <c r="O69" s="189">
        <v>20</v>
      </c>
      <c r="P69" s="189">
        <v>42</v>
      </c>
      <c r="Q69" s="187">
        <v>11</v>
      </c>
      <c r="T69" s="189"/>
      <c r="U69" s="189"/>
      <c r="V69" s="189"/>
      <c r="W69" s="189"/>
      <c r="X69" s="187"/>
    </row>
    <row r="70" spans="1:24" ht="13.5">
      <c r="A70" s="144" t="s">
        <v>407</v>
      </c>
      <c r="B70" s="144">
        <v>18</v>
      </c>
      <c r="C70" s="144">
        <v>24</v>
      </c>
      <c r="D70" s="144">
        <v>25</v>
      </c>
      <c r="E70" s="145">
        <v>10</v>
      </c>
      <c r="G70" s="144" t="s">
        <v>411</v>
      </c>
      <c r="H70" s="144">
        <v>1</v>
      </c>
      <c r="I70" s="144">
        <v>7</v>
      </c>
      <c r="J70" s="144">
        <v>40</v>
      </c>
      <c r="K70" s="145">
        <v>10</v>
      </c>
      <c r="M70" s="190" t="s">
        <v>413</v>
      </c>
      <c r="N70" s="190">
        <v>30</v>
      </c>
      <c r="O70" s="195">
        <v>5</v>
      </c>
      <c r="P70" s="190"/>
      <c r="Q70" s="191">
        <v>11</v>
      </c>
      <c r="T70" s="189"/>
      <c r="U70" s="189"/>
      <c r="V70" s="189"/>
      <c r="W70" s="189"/>
      <c r="X70" s="187"/>
    </row>
    <row r="71" spans="1:24" ht="13.5">
      <c r="A71" s="144" t="s">
        <v>410</v>
      </c>
      <c r="B71" s="144">
        <v>24</v>
      </c>
      <c r="C71" s="144">
        <v>30</v>
      </c>
      <c r="D71" s="144">
        <v>39</v>
      </c>
      <c r="E71" s="145">
        <v>10</v>
      </c>
      <c r="G71" s="144" t="s">
        <v>413</v>
      </c>
      <c r="H71" s="144">
        <v>17</v>
      </c>
      <c r="I71" s="144">
        <v>23</v>
      </c>
      <c r="J71" s="144">
        <v>51</v>
      </c>
      <c r="K71" s="145">
        <v>10</v>
      </c>
      <c r="M71" s="188"/>
      <c r="N71" s="188"/>
      <c r="O71" s="188"/>
      <c r="P71" s="188"/>
      <c r="Q71" s="188"/>
      <c r="T71" s="189"/>
      <c r="U71" s="189"/>
      <c r="V71" s="189"/>
      <c r="W71" s="189"/>
      <c r="X71" s="187"/>
    </row>
    <row r="72" spans="1:24" ht="13.5">
      <c r="A72" s="144" t="s">
        <v>413</v>
      </c>
      <c r="B72" s="144">
        <v>17</v>
      </c>
      <c r="C72" s="144">
        <v>23</v>
      </c>
      <c r="D72" s="144">
        <v>51</v>
      </c>
      <c r="E72" s="145">
        <v>10</v>
      </c>
      <c r="G72" s="144"/>
      <c r="H72" s="144"/>
      <c r="I72" s="144"/>
      <c r="J72" s="144"/>
      <c r="K72" s="144"/>
      <c r="T72" s="189"/>
      <c r="U72" s="189"/>
      <c r="V72" s="189"/>
      <c r="W72" s="189"/>
      <c r="X72" s="187"/>
    </row>
    <row r="73" spans="7:11" ht="15" thickBot="1">
      <c r="G73" s="112" t="s">
        <v>217</v>
      </c>
      <c r="H73" s="171"/>
      <c r="I73" s="171"/>
      <c r="J73" s="171"/>
      <c r="K73" s="171"/>
    </row>
    <row r="74" spans="1:18" ht="15" thickBot="1">
      <c r="A74" s="112" t="s">
        <v>217</v>
      </c>
      <c r="B74" s="95"/>
      <c r="C74" s="95"/>
      <c r="D74" s="95"/>
      <c r="E74" s="95"/>
      <c r="G74" s="146" t="s">
        <v>399</v>
      </c>
      <c r="H74" s="146" t="s">
        <v>400</v>
      </c>
      <c r="I74" s="146" t="s">
        <v>401</v>
      </c>
      <c r="J74" s="146" t="s">
        <v>414</v>
      </c>
      <c r="K74" s="146" t="s">
        <v>195</v>
      </c>
      <c r="R74" t="s">
        <v>274</v>
      </c>
    </row>
    <row r="75" spans="1:11" ht="13.5">
      <c r="A75" s="21" t="s">
        <v>399</v>
      </c>
      <c r="B75" s="21" t="s">
        <v>400</v>
      </c>
      <c r="C75" s="21" t="s">
        <v>401</v>
      </c>
      <c r="D75" s="21" t="s">
        <v>414</v>
      </c>
      <c r="E75" s="21" t="s">
        <v>415</v>
      </c>
      <c r="G75" s="144" t="s">
        <v>404</v>
      </c>
      <c r="H75" s="144">
        <v>19</v>
      </c>
      <c r="I75" s="144">
        <v>25</v>
      </c>
      <c r="J75" s="144">
        <v>12</v>
      </c>
      <c r="K75" s="145">
        <v>11</v>
      </c>
    </row>
    <row r="76" spans="1:24" ht="13.5">
      <c r="A76" s="144" t="s">
        <v>404</v>
      </c>
      <c r="B76" s="144">
        <v>19</v>
      </c>
      <c r="C76" s="144">
        <v>25</v>
      </c>
      <c r="D76" s="144">
        <v>12</v>
      </c>
      <c r="E76" s="145">
        <v>11</v>
      </c>
      <c r="G76" s="144" t="s">
        <v>407</v>
      </c>
      <c r="H76" s="144">
        <v>25</v>
      </c>
      <c r="I76" s="144">
        <v>1</v>
      </c>
      <c r="J76" s="144">
        <v>26</v>
      </c>
      <c r="K76" s="145">
        <v>11</v>
      </c>
      <c r="T76" s="189"/>
      <c r="U76" s="189"/>
      <c r="V76" s="189"/>
      <c r="W76" s="189"/>
      <c r="X76" s="187"/>
    </row>
    <row r="77" spans="1:24" ht="13.5">
      <c r="A77" s="144" t="s">
        <v>407</v>
      </c>
      <c r="B77" s="144">
        <v>25</v>
      </c>
      <c r="C77" s="144">
        <v>1</v>
      </c>
      <c r="D77" s="144">
        <v>26</v>
      </c>
      <c r="E77" s="145">
        <v>11</v>
      </c>
      <c r="G77" s="144" t="s">
        <v>411</v>
      </c>
      <c r="H77" s="144">
        <v>8</v>
      </c>
      <c r="I77" s="144">
        <v>14</v>
      </c>
      <c r="J77" s="144">
        <v>41</v>
      </c>
      <c r="K77" s="145">
        <v>11</v>
      </c>
      <c r="T77" s="190"/>
      <c r="U77" s="190"/>
      <c r="V77" s="192"/>
      <c r="W77" s="190"/>
      <c r="X77" s="191"/>
    </row>
    <row r="78" spans="1:24" ht="13.5">
      <c r="A78" s="144" t="s">
        <v>411</v>
      </c>
      <c r="B78" s="144">
        <v>1</v>
      </c>
      <c r="C78" s="144">
        <v>7</v>
      </c>
      <c r="D78" s="144">
        <v>40</v>
      </c>
      <c r="E78" s="145">
        <v>11</v>
      </c>
      <c r="G78" s="144" t="s">
        <v>413</v>
      </c>
      <c r="H78" s="144">
        <v>24</v>
      </c>
      <c r="I78" s="144">
        <v>30</v>
      </c>
      <c r="J78" s="144">
        <v>52</v>
      </c>
      <c r="K78" s="145">
        <v>11</v>
      </c>
      <c r="T78" s="189"/>
      <c r="U78" s="189"/>
      <c r="V78" s="189"/>
      <c r="W78" s="189"/>
      <c r="X78" s="187"/>
    </row>
    <row r="79" spans="1:11" ht="13.5">
      <c r="A79" s="144" t="s">
        <v>413</v>
      </c>
      <c r="B79" s="144">
        <v>24</v>
      </c>
      <c r="C79" s="144">
        <v>30</v>
      </c>
      <c r="D79" s="144">
        <v>52</v>
      </c>
      <c r="E79" s="145">
        <v>11</v>
      </c>
      <c r="G79" s="144"/>
      <c r="H79" s="144"/>
      <c r="I79" s="144"/>
      <c r="J79" s="144"/>
      <c r="K79" s="144"/>
    </row>
  </sheetData>
  <sheetProtection/>
  <mergeCells count="1">
    <mergeCell ref="T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Q29" sqref="Q29"/>
    </sheetView>
  </sheetViews>
  <sheetFormatPr defaultColWidth="11.421875" defaultRowHeight="15"/>
  <cols>
    <col min="1" max="5" width="8.8515625" style="0" customWidth="1"/>
    <col min="6" max="6" width="14.7109375" style="0" bestFit="1" customWidth="1"/>
    <col min="7" max="12" width="8.8515625" style="0" customWidth="1"/>
    <col min="13" max="13" width="9.28125" style="0" customWidth="1"/>
    <col min="14" max="14" width="8.8515625" style="0" customWidth="1"/>
    <col min="15" max="15" width="14.7109375" style="0" bestFit="1" customWidth="1"/>
    <col min="16" max="16384" width="8.8515625" style="0" customWidth="1"/>
  </cols>
  <sheetData>
    <row r="1" ht="15">
      <c r="A1" s="40" t="s">
        <v>424</v>
      </c>
    </row>
    <row r="3" spans="1:5" ht="18.75" customHeight="1">
      <c r="A3" s="183" t="s">
        <v>258</v>
      </c>
      <c r="B3" s="100"/>
      <c r="C3" s="100"/>
      <c r="D3" s="100"/>
      <c r="E3" s="100"/>
    </row>
    <row r="4" spans="1:15" ht="13.5">
      <c r="A4" s="102" t="s">
        <v>399</v>
      </c>
      <c r="B4" s="102" t="s">
        <v>400</v>
      </c>
      <c r="C4" s="102" t="s">
        <v>401</v>
      </c>
      <c r="D4" s="102" t="s">
        <v>414</v>
      </c>
      <c r="E4" s="102" t="s">
        <v>415</v>
      </c>
      <c r="H4" s="143" t="s">
        <v>333</v>
      </c>
      <c r="J4" s="21" t="s">
        <v>426</v>
      </c>
      <c r="L4" s="21" t="s">
        <v>399</v>
      </c>
      <c r="M4" s="21" t="s">
        <v>88</v>
      </c>
      <c r="N4" s="21" t="s">
        <v>89</v>
      </c>
      <c r="O4" s="21" t="s">
        <v>90</v>
      </c>
    </row>
    <row r="5" spans="1:5" ht="15" thickBot="1">
      <c r="A5" s="100"/>
      <c r="B5" s="100"/>
      <c r="C5" s="100"/>
      <c r="D5" s="100"/>
      <c r="E5" s="100"/>
    </row>
    <row r="6" spans="1:15" ht="13.5">
      <c r="A6" s="1" t="s">
        <v>402</v>
      </c>
      <c r="B6" s="1">
        <v>31</v>
      </c>
      <c r="C6" s="1">
        <v>6</v>
      </c>
      <c r="D6" s="1">
        <v>1</v>
      </c>
      <c r="E6" s="11">
        <v>1</v>
      </c>
      <c r="F6" t="s">
        <v>266</v>
      </c>
      <c r="G6" s="263" t="s">
        <v>416</v>
      </c>
      <c r="H6" t="s">
        <v>275</v>
      </c>
      <c r="J6" s="266" t="s">
        <v>420</v>
      </c>
      <c r="L6" s="268" t="s">
        <v>427</v>
      </c>
      <c r="M6" s="41">
        <v>55.9</v>
      </c>
      <c r="N6" s="41">
        <v>35.3</v>
      </c>
      <c r="O6" s="41">
        <v>45.6</v>
      </c>
    </row>
    <row r="7" spans="1:15" ht="15" thickBot="1">
      <c r="A7" s="1" t="s">
        <v>402</v>
      </c>
      <c r="B7" s="1">
        <v>7</v>
      </c>
      <c r="C7" s="1">
        <v>13</v>
      </c>
      <c r="D7" s="1">
        <v>2</v>
      </c>
      <c r="E7" s="11">
        <v>2</v>
      </c>
      <c r="F7" t="s">
        <v>261</v>
      </c>
      <c r="G7" s="264"/>
      <c r="H7" t="s">
        <v>275</v>
      </c>
      <c r="J7" s="267"/>
      <c r="L7" s="269"/>
      <c r="M7" s="42"/>
      <c r="N7" s="42"/>
      <c r="O7" s="42"/>
    </row>
    <row r="8" spans="1:10" ht="13.5">
      <c r="A8" s="1" t="s">
        <v>402</v>
      </c>
      <c r="B8" s="1">
        <v>14</v>
      </c>
      <c r="C8" s="1">
        <v>20</v>
      </c>
      <c r="D8" s="1">
        <v>3</v>
      </c>
      <c r="E8" s="11">
        <v>3</v>
      </c>
      <c r="F8" s="172" t="s">
        <v>262</v>
      </c>
      <c r="G8" s="264"/>
      <c r="H8" t="s">
        <v>275</v>
      </c>
      <c r="J8" s="267"/>
    </row>
    <row r="9" spans="1:10" ht="15" thickBot="1">
      <c r="A9" s="1" t="s">
        <v>402</v>
      </c>
      <c r="B9" s="1">
        <v>21</v>
      </c>
      <c r="C9" s="1">
        <v>27</v>
      </c>
      <c r="D9" s="1">
        <v>4</v>
      </c>
      <c r="E9" s="11">
        <v>4</v>
      </c>
      <c r="F9" t="s">
        <v>268</v>
      </c>
      <c r="G9" s="264"/>
      <c r="H9" t="s">
        <v>275</v>
      </c>
      <c r="J9" s="267"/>
    </row>
    <row r="10" spans="1:15" ht="13.5">
      <c r="A10" s="1" t="s">
        <v>402</v>
      </c>
      <c r="B10" s="1">
        <v>28</v>
      </c>
      <c r="C10" s="1">
        <v>3</v>
      </c>
      <c r="D10" s="1">
        <v>5</v>
      </c>
      <c r="E10" s="11">
        <v>5</v>
      </c>
      <c r="F10" t="s">
        <v>263</v>
      </c>
      <c r="G10" s="264"/>
      <c r="H10" t="s">
        <v>275</v>
      </c>
      <c r="J10" s="267"/>
      <c r="L10" s="270" t="s">
        <v>157</v>
      </c>
      <c r="M10" s="43">
        <v>58.1</v>
      </c>
      <c r="N10" s="43">
        <v>36.6</v>
      </c>
      <c r="O10" s="43">
        <v>47.4</v>
      </c>
    </row>
    <row r="11" spans="1:15" ht="15" thickBot="1">
      <c r="A11" s="2" t="s">
        <v>403</v>
      </c>
      <c r="B11" s="2">
        <v>4</v>
      </c>
      <c r="C11" s="2">
        <v>10</v>
      </c>
      <c r="D11" s="2">
        <v>6</v>
      </c>
      <c r="E11" s="12">
        <v>6</v>
      </c>
      <c r="F11" s="174" t="s">
        <v>38</v>
      </c>
      <c r="G11" s="264"/>
      <c r="H11" t="s">
        <v>275</v>
      </c>
      <c r="J11" s="267"/>
      <c r="L11" s="271"/>
      <c r="M11" s="44"/>
      <c r="N11" s="44"/>
      <c r="O11" s="44"/>
    </row>
    <row r="12" spans="1:10" ht="13.5">
      <c r="A12" s="2" t="s">
        <v>403</v>
      </c>
      <c r="B12" s="2">
        <v>11</v>
      </c>
      <c r="C12" s="2">
        <v>17</v>
      </c>
      <c r="D12" s="2">
        <v>7</v>
      </c>
      <c r="E12" s="12">
        <v>7</v>
      </c>
      <c r="F12" t="s">
        <v>276</v>
      </c>
      <c r="G12" s="264"/>
      <c r="H12" t="s">
        <v>276</v>
      </c>
      <c r="J12" s="267"/>
    </row>
    <row r="13" spans="1:22" ht="15" thickBot="1">
      <c r="A13" s="2" t="s">
        <v>403</v>
      </c>
      <c r="B13" s="2">
        <v>24</v>
      </c>
      <c r="C13" s="2">
        <v>3</v>
      </c>
      <c r="D13" s="2">
        <v>8</v>
      </c>
      <c r="E13" s="12">
        <v>8</v>
      </c>
      <c r="F13" t="s">
        <v>270</v>
      </c>
      <c r="G13" s="264"/>
      <c r="H13" t="s">
        <v>275</v>
      </c>
      <c r="J13" s="267"/>
      <c r="Q13" s="182" t="s">
        <v>81</v>
      </c>
      <c r="R13" s="182"/>
      <c r="S13" s="182"/>
      <c r="T13" s="182"/>
      <c r="U13" s="182"/>
      <c r="V13" t="s">
        <v>82</v>
      </c>
    </row>
    <row r="14" spans="1:15" ht="13.5">
      <c r="A14" s="2" t="s">
        <v>403</v>
      </c>
      <c r="B14" s="2">
        <v>18</v>
      </c>
      <c r="C14" s="2">
        <v>24</v>
      </c>
      <c r="D14" s="2">
        <v>9</v>
      </c>
      <c r="E14" s="12" t="s">
        <v>465</v>
      </c>
      <c r="F14" s="138" t="s">
        <v>465</v>
      </c>
      <c r="G14" s="264"/>
      <c r="H14" t="s">
        <v>465</v>
      </c>
      <c r="J14" s="267"/>
      <c r="L14" s="268" t="s">
        <v>428</v>
      </c>
      <c r="M14" s="41">
        <v>64.8</v>
      </c>
      <c r="N14" s="41">
        <v>43.3</v>
      </c>
      <c r="O14" s="41">
        <v>54.1</v>
      </c>
    </row>
    <row r="15" spans="1:15" ht="15" thickBot="1">
      <c r="A15" s="3" t="s">
        <v>404</v>
      </c>
      <c r="B15" s="3">
        <v>4</v>
      </c>
      <c r="C15" s="3">
        <v>10</v>
      </c>
      <c r="D15" s="3">
        <v>10</v>
      </c>
      <c r="E15" s="13">
        <v>9</v>
      </c>
      <c r="F15" t="s">
        <v>272</v>
      </c>
      <c r="G15" s="264"/>
      <c r="H15" t="s">
        <v>276</v>
      </c>
      <c r="J15" s="267"/>
      <c r="L15" s="269"/>
      <c r="M15" s="42"/>
      <c r="N15" s="42"/>
      <c r="O15" s="42"/>
    </row>
    <row r="16" spans="1:10" ht="15" thickBot="1">
      <c r="A16" s="3" t="s">
        <v>404</v>
      </c>
      <c r="B16" s="3">
        <v>11</v>
      </c>
      <c r="C16" s="3">
        <v>17</v>
      </c>
      <c r="D16" s="3">
        <v>11</v>
      </c>
      <c r="E16" s="13">
        <v>10</v>
      </c>
      <c r="F16" t="s">
        <v>273</v>
      </c>
      <c r="G16" s="264"/>
      <c r="H16" t="s">
        <v>331</v>
      </c>
      <c r="J16" s="32">
        <v>40252</v>
      </c>
    </row>
    <row r="17" spans="1:10" ht="13.5">
      <c r="A17" s="3" t="s">
        <v>404</v>
      </c>
      <c r="B17" s="3">
        <v>18</v>
      </c>
      <c r="C17" s="3">
        <v>24</v>
      </c>
      <c r="D17" s="3">
        <v>12</v>
      </c>
      <c r="E17" s="13">
        <v>11</v>
      </c>
      <c r="F17" t="s">
        <v>264</v>
      </c>
      <c r="G17" s="264"/>
      <c r="H17" t="s">
        <v>275</v>
      </c>
      <c r="J17" s="34">
        <v>40259</v>
      </c>
    </row>
    <row r="18" spans="1:10" ht="15" thickBot="1">
      <c r="A18" s="3" t="s">
        <v>404</v>
      </c>
      <c r="B18" s="3">
        <v>25</v>
      </c>
      <c r="C18" s="3">
        <v>31</v>
      </c>
      <c r="D18" s="3">
        <v>13</v>
      </c>
      <c r="E18" s="13">
        <v>1</v>
      </c>
      <c r="F18" s="174" t="s">
        <v>265</v>
      </c>
      <c r="G18" s="265"/>
      <c r="H18" t="s">
        <v>275</v>
      </c>
      <c r="J18" s="272" t="s">
        <v>421</v>
      </c>
    </row>
    <row r="19" spans="1:15" ht="15" customHeight="1">
      <c r="A19" s="5" t="s">
        <v>405</v>
      </c>
      <c r="B19" s="5">
        <v>1</v>
      </c>
      <c r="C19" s="5">
        <v>7</v>
      </c>
      <c r="D19" s="5">
        <v>14</v>
      </c>
      <c r="E19" s="14">
        <v>2</v>
      </c>
      <c r="F19" t="s">
        <v>140</v>
      </c>
      <c r="G19" s="273" t="s">
        <v>417</v>
      </c>
      <c r="H19" t="s">
        <v>275</v>
      </c>
      <c r="J19" s="272"/>
      <c r="L19" s="270" t="s">
        <v>429</v>
      </c>
      <c r="M19" s="43">
        <v>74.3</v>
      </c>
      <c r="N19" s="43">
        <v>51.8</v>
      </c>
      <c r="O19" s="43">
        <v>63.1</v>
      </c>
    </row>
    <row r="20" spans="1:15" ht="15" customHeight="1">
      <c r="A20" s="5" t="s">
        <v>405</v>
      </c>
      <c r="B20" s="5">
        <v>8</v>
      </c>
      <c r="C20" s="5">
        <v>14</v>
      </c>
      <c r="D20" s="5">
        <v>15</v>
      </c>
      <c r="E20" s="14">
        <v>3</v>
      </c>
      <c r="F20" t="s">
        <v>267</v>
      </c>
      <c r="G20" s="274"/>
      <c r="H20" t="s">
        <v>275</v>
      </c>
      <c r="J20" s="272"/>
      <c r="L20" s="276"/>
      <c r="M20" s="141"/>
      <c r="N20" s="141"/>
      <c r="O20" s="141"/>
    </row>
    <row r="21" spans="1:15" ht="15.75" customHeight="1" thickBot="1">
      <c r="A21" s="5" t="s">
        <v>405</v>
      </c>
      <c r="B21" s="5">
        <v>15</v>
      </c>
      <c r="C21" s="5">
        <v>21</v>
      </c>
      <c r="D21" s="5">
        <v>16</v>
      </c>
      <c r="E21" s="14">
        <v>4</v>
      </c>
      <c r="F21" s="172" t="s">
        <v>269</v>
      </c>
      <c r="G21" s="274"/>
      <c r="H21" t="s">
        <v>275</v>
      </c>
      <c r="J21" s="272"/>
      <c r="L21" s="271"/>
      <c r="M21" s="44"/>
      <c r="N21" s="44"/>
      <c r="O21" s="44"/>
    </row>
    <row r="22" spans="1:10" ht="15" customHeight="1">
      <c r="A22" s="5" t="s">
        <v>405</v>
      </c>
      <c r="B22" s="5">
        <v>22</v>
      </c>
      <c r="C22" s="5">
        <v>28</v>
      </c>
      <c r="D22" s="5">
        <v>17</v>
      </c>
      <c r="E22" s="14">
        <v>5</v>
      </c>
      <c r="F22" t="s">
        <v>292</v>
      </c>
      <c r="G22" s="274"/>
      <c r="H22" t="s">
        <v>275</v>
      </c>
      <c r="J22" s="272"/>
    </row>
    <row r="23" spans="1:10" ht="15.75" customHeight="1" thickBot="1">
      <c r="A23" s="5" t="s">
        <v>405</v>
      </c>
      <c r="B23" s="5">
        <v>29</v>
      </c>
      <c r="C23" s="5">
        <v>5</v>
      </c>
      <c r="D23" s="5">
        <v>18</v>
      </c>
      <c r="E23" s="14">
        <v>6</v>
      </c>
      <c r="F23" t="s">
        <v>39</v>
      </c>
      <c r="G23" s="274"/>
      <c r="H23" t="s">
        <v>275</v>
      </c>
      <c r="J23" s="33">
        <v>40298</v>
      </c>
    </row>
    <row r="24" spans="1:15" ht="15" customHeight="1">
      <c r="A24" s="4" t="s">
        <v>406</v>
      </c>
      <c r="B24" s="4">
        <v>6</v>
      </c>
      <c r="C24" s="4">
        <v>12</v>
      </c>
      <c r="D24" s="4">
        <v>19</v>
      </c>
      <c r="E24" s="15">
        <v>7</v>
      </c>
      <c r="F24" t="s">
        <v>276</v>
      </c>
      <c r="G24" s="274"/>
      <c r="H24" t="s">
        <v>276</v>
      </c>
      <c r="J24" s="35">
        <v>40299</v>
      </c>
      <c r="L24" s="268" t="s">
        <v>84</v>
      </c>
      <c r="M24" s="41">
        <v>80.9</v>
      </c>
      <c r="N24" s="41">
        <v>60.4</v>
      </c>
      <c r="O24" s="41">
        <v>70.7</v>
      </c>
    </row>
    <row r="25" spans="1:15" ht="15.75" customHeight="1" thickBot="1">
      <c r="A25" s="4" t="s">
        <v>406</v>
      </c>
      <c r="B25" s="4">
        <v>13</v>
      </c>
      <c r="C25" s="4">
        <v>19</v>
      </c>
      <c r="D25" s="4">
        <v>20</v>
      </c>
      <c r="E25" s="15">
        <v>8</v>
      </c>
      <c r="F25" t="s">
        <v>271</v>
      </c>
      <c r="G25" s="274"/>
      <c r="H25" t="s">
        <v>275</v>
      </c>
      <c r="J25" s="277" t="s">
        <v>423</v>
      </c>
      <c r="L25" s="269"/>
      <c r="M25" s="42"/>
      <c r="N25" s="42"/>
      <c r="O25" s="42"/>
    </row>
    <row r="26" spans="1:10" ht="15" customHeight="1">
      <c r="A26" s="4" t="s">
        <v>406</v>
      </c>
      <c r="B26" s="4">
        <v>20</v>
      </c>
      <c r="C26" s="4">
        <v>26</v>
      </c>
      <c r="D26" s="4">
        <v>21</v>
      </c>
      <c r="E26" s="15" t="s">
        <v>465</v>
      </c>
      <c r="F26" s="138" t="s">
        <v>465</v>
      </c>
      <c r="G26" s="274"/>
      <c r="H26" t="s">
        <v>465</v>
      </c>
      <c r="J26" s="277"/>
    </row>
    <row r="27" spans="1:10" ht="15.75" customHeight="1" thickBot="1">
      <c r="A27" s="4" t="s">
        <v>406</v>
      </c>
      <c r="B27" s="4">
        <v>27</v>
      </c>
      <c r="C27" s="4">
        <v>2</v>
      </c>
      <c r="D27" s="4">
        <v>22</v>
      </c>
      <c r="E27" s="15" t="s">
        <v>465</v>
      </c>
      <c r="F27" s="138" t="s">
        <v>465</v>
      </c>
      <c r="G27" s="274"/>
      <c r="H27" t="s">
        <v>465</v>
      </c>
      <c r="J27" s="36">
        <v>40333</v>
      </c>
    </row>
    <row r="28" spans="1:15" ht="15" customHeight="1">
      <c r="A28" s="8" t="s">
        <v>407</v>
      </c>
      <c r="B28" s="8">
        <v>3</v>
      </c>
      <c r="C28" s="8">
        <v>9</v>
      </c>
      <c r="D28" s="8">
        <v>23</v>
      </c>
      <c r="E28" s="16">
        <v>9</v>
      </c>
      <c r="F28" t="s">
        <v>276</v>
      </c>
      <c r="G28" s="274"/>
      <c r="H28" t="s">
        <v>276</v>
      </c>
      <c r="J28" s="37">
        <v>40334</v>
      </c>
      <c r="L28" s="270" t="s">
        <v>430</v>
      </c>
      <c r="M28" s="43">
        <v>86.1</v>
      </c>
      <c r="N28" s="43">
        <v>67.1</v>
      </c>
      <c r="O28" s="43">
        <v>76.6</v>
      </c>
    </row>
    <row r="29" spans="1:15" ht="15.75" customHeight="1" thickBot="1">
      <c r="A29" s="8" t="s">
        <v>407</v>
      </c>
      <c r="B29" s="8">
        <v>10</v>
      </c>
      <c r="C29" s="8">
        <v>16</v>
      </c>
      <c r="D29" s="8">
        <v>24</v>
      </c>
      <c r="E29" s="16">
        <v>10</v>
      </c>
      <c r="F29" s="174" t="s">
        <v>203</v>
      </c>
      <c r="G29" s="274"/>
      <c r="H29" t="s">
        <v>331</v>
      </c>
      <c r="J29" s="278" t="s">
        <v>422</v>
      </c>
      <c r="L29" s="271"/>
      <c r="M29" s="44"/>
      <c r="N29" s="44"/>
      <c r="O29" s="44"/>
    </row>
    <row r="30" spans="1:10" ht="15" customHeight="1">
      <c r="A30" s="8" t="s">
        <v>407</v>
      </c>
      <c r="B30" s="8">
        <v>17</v>
      </c>
      <c r="C30" s="8">
        <v>23</v>
      </c>
      <c r="D30" s="8">
        <v>25</v>
      </c>
      <c r="E30" s="16" t="s">
        <v>465</v>
      </c>
      <c r="F30" s="138" t="s">
        <v>465</v>
      </c>
      <c r="G30" s="274"/>
      <c r="H30" t="s">
        <v>465</v>
      </c>
      <c r="J30" s="278"/>
    </row>
    <row r="31" spans="1:10" ht="15" customHeight="1" thickBot="1">
      <c r="A31" s="8" t="s">
        <v>407</v>
      </c>
      <c r="B31" s="8">
        <v>24</v>
      </c>
      <c r="C31" s="8">
        <v>30</v>
      </c>
      <c r="D31" s="8">
        <v>26</v>
      </c>
      <c r="E31" s="16">
        <v>11</v>
      </c>
      <c r="F31" s="174" t="s">
        <v>274</v>
      </c>
      <c r="G31" s="275"/>
      <c r="H31" t="s">
        <v>275</v>
      </c>
      <c r="J31" s="278"/>
    </row>
    <row r="32" spans="1:10" ht="15.75" customHeight="1" thickBot="1">
      <c r="A32" s="4" t="s">
        <v>408</v>
      </c>
      <c r="B32" s="4">
        <v>1</v>
      </c>
      <c r="C32" s="4">
        <v>7</v>
      </c>
      <c r="D32" s="4">
        <v>27</v>
      </c>
      <c r="E32" s="15" t="s">
        <v>465</v>
      </c>
      <c r="F32" s="138" t="s">
        <v>465</v>
      </c>
      <c r="G32" s="279" t="s">
        <v>418</v>
      </c>
      <c r="H32" t="s">
        <v>465</v>
      </c>
      <c r="J32" s="278"/>
    </row>
    <row r="33" spans="1:15" ht="15" customHeight="1">
      <c r="A33" s="4" t="s">
        <v>408</v>
      </c>
      <c r="B33" s="4">
        <v>8</v>
      </c>
      <c r="C33" s="4">
        <v>14</v>
      </c>
      <c r="D33" s="4">
        <v>27</v>
      </c>
      <c r="E33" s="15">
        <v>1</v>
      </c>
      <c r="F33" t="s">
        <v>265</v>
      </c>
      <c r="G33" s="280"/>
      <c r="H33" t="s">
        <v>275</v>
      </c>
      <c r="J33" s="278"/>
      <c r="L33" s="270" t="s">
        <v>431</v>
      </c>
      <c r="M33" s="257">
        <v>89.3</v>
      </c>
      <c r="N33" s="257">
        <v>71.3</v>
      </c>
      <c r="O33" s="43">
        <v>80.3</v>
      </c>
    </row>
    <row r="34" spans="1:15" ht="15.75" customHeight="1" thickBot="1">
      <c r="A34" s="4" t="s">
        <v>408</v>
      </c>
      <c r="B34" s="4">
        <v>15</v>
      </c>
      <c r="C34" s="4">
        <v>21</v>
      </c>
      <c r="D34" s="4">
        <v>29</v>
      </c>
      <c r="E34" s="15">
        <v>2</v>
      </c>
      <c r="F34" t="s">
        <v>140</v>
      </c>
      <c r="G34" s="280"/>
      <c r="H34" t="s">
        <v>275</v>
      </c>
      <c r="J34" s="278"/>
      <c r="L34" s="271"/>
      <c r="M34" s="258"/>
      <c r="N34" s="258"/>
      <c r="O34" s="44"/>
    </row>
    <row r="35" spans="1:10" ht="15" customHeight="1">
      <c r="A35" s="4" t="s">
        <v>408</v>
      </c>
      <c r="B35" s="4">
        <v>22</v>
      </c>
      <c r="C35" s="4">
        <v>28</v>
      </c>
      <c r="D35" s="4">
        <v>30</v>
      </c>
      <c r="E35" s="15">
        <v>3</v>
      </c>
      <c r="F35" t="s">
        <v>267</v>
      </c>
      <c r="G35" s="280"/>
      <c r="H35" t="s">
        <v>275</v>
      </c>
      <c r="J35" s="278"/>
    </row>
    <row r="36" spans="1:10" ht="15.75" customHeight="1" thickBot="1">
      <c r="A36" s="147" t="s">
        <v>408</v>
      </c>
      <c r="B36" s="147">
        <v>29</v>
      </c>
      <c r="C36" s="147">
        <v>4</v>
      </c>
      <c r="D36" s="147">
        <v>31</v>
      </c>
      <c r="E36" s="148" t="s">
        <v>465</v>
      </c>
      <c r="F36" s="138" t="s">
        <v>465</v>
      </c>
      <c r="G36" s="280"/>
      <c r="H36" t="s">
        <v>465</v>
      </c>
      <c r="J36" s="278"/>
    </row>
    <row r="37" spans="1:15" ht="15" customHeight="1">
      <c r="A37" s="6" t="s">
        <v>409</v>
      </c>
      <c r="B37" s="6">
        <v>5</v>
      </c>
      <c r="C37" s="6">
        <v>11</v>
      </c>
      <c r="D37" s="6">
        <v>32</v>
      </c>
      <c r="E37" s="17">
        <v>4</v>
      </c>
      <c r="F37" s="172" t="s">
        <v>269</v>
      </c>
      <c r="G37" s="280"/>
      <c r="H37" t="s">
        <v>275</v>
      </c>
      <c r="J37" s="278"/>
      <c r="L37" s="268" t="s">
        <v>432</v>
      </c>
      <c r="M37" s="259">
        <v>88.6</v>
      </c>
      <c r="N37" s="259">
        <v>70.8</v>
      </c>
      <c r="O37" s="41">
        <v>79.7</v>
      </c>
    </row>
    <row r="38" spans="1:15" ht="15.75" customHeight="1" thickBot="1">
      <c r="A38" s="6" t="s">
        <v>409</v>
      </c>
      <c r="B38" s="6">
        <v>12</v>
      </c>
      <c r="C38" s="6">
        <v>18</v>
      </c>
      <c r="D38" s="6">
        <v>33</v>
      </c>
      <c r="E38" s="17">
        <v>5</v>
      </c>
      <c r="F38" t="s">
        <v>292</v>
      </c>
      <c r="G38" s="280"/>
      <c r="H38" t="s">
        <v>275</v>
      </c>
      <c r="J38" s="278"/>
      <c r="L38" s="269"/>
      <c r="M38" s="282"/>
      <c r="N38" s="282"/>
      <c r="O38" s="42"/>
    </row>
    <row r="39" spans="1:10" ht="15.75" customHeight="1" thickBot="1">
      <c r="A39" s="6" t="s">
        <v>409</v>
      </c>
      <c r="B39" s="6">
        <v>19</v>
      </c>
      <c r="C39" s="6">
        <v>25</v>
      </c>
      <c r="D39" s="6">
        <v>34</v>
      </c>
      <c r="E39" s="17">
        <v>6</v>
      </c>
      <c r="F39" t="s">
        <v>39</v>
      </c>
      <c r="G39" s="280"/>
      <c r="H39" t="s">
        <v>275</v>
      </c>
      <c r="J39" s="38">
        <v>40411</v>
      </c>
    </row>
    <row r="40" spans="1:10" ht="15" customHeight="1">
      <c r="A40" s="6" t="s">
        <v>409</v>
      </c>
      <c r="B40" s="6">
        <v>26</v>
      </c>
      <c r="C40" s="6">
        <v>1</v>
      </c>
      <c r="D40" s="6">
        <v>35</v>
      </c>
      <c r="E40" s="17" t="s">
        <v>465</v>
      </c>
      <c r="F40" s="138" t="s">
        <v>465</v>
      </c>
      <c r="G40" s="280"/>
      <c r="H40" t="s">
        <v>465</v>
      </c>
      <c r="J40" s="35">
        <v>40412</v>
      </c>
    </row>
    <row r="41" spans="1:10" ht="15.75" customHeight="1" thickBot="1">
      <c r="A41" s="175" t="s">
        <v>410</v>
      </c>
      <c r="B41" s="175">
        <v>2</v>
      </c>
      <c r="C41" s="175">
        <v>8</v>
      </c>
      <c r="D41" s="175">
        <v>36</v>
      </c>
      <c r="E41" s="176" t="s">
        <v>465</v>
      </c>
      <c r="F41" s="138" t="s">
        <v>465</v>
      </c>
      <c r="G41" s="280"/>
      <c r="H41" t="s">
        <v>465</v>
      </c>
      <c r="J41" s="277" t="s">
        <v>423</v>
      </c>
    </row>
    <row r="42" spans="1:15" ht="15" customHeight="1">
      <c r="A42" s="175" t="s">
        <v>410</v>
      </c>
      <c r="B42" s="175">
        <v>9</v>
      </c>
      <c r="C42" s="175">
        <v>15</v>
      </c>
      <c r="D42" s="175">
        <v>37</v>
      </c>
      <c r="E42" s="176">
        <v>7</v>
      </c>
      <c r="F42" t="s">
        <v>276</v>
      </c>
      <c r="G42" s="280"/>
      <c r="H42" t="s">
        <v>276</v>
      </c>
      <c r="J42" s="277"/>
      <c r="L42" s="270" t="s">
        <v>85</v>
      </c>
      <c r="M42" s="257">
        <v>83.9</v>
      </c>
      <c r="N42" s="257">
        <v>65.7</v>
      </c>
      <c r="O42" s="43">
        <v>74.8</v>
      </c>
    </row>
    <row r="43" spans="1:15" ht="15.75" customHeight="1" thickBot="1">
      <c r="A43" s="175" t="s">
        <v>410</v>
      </c>
      <c r="B43" s="175">
        <v>16</v>
      </c>
      <c r="C43" s="175">
        <v>22</v>
      </c>
      <c r="D43" s="175">
        <v>38</v>
      </c>
      <c r="E43" s="176">
        <v>8</v>
      </c>
      <c r="F43" t="s">
        <v>271</v>
      </c>
      <c r="G43" s="280"/>
      <c r="H43" t="s">
        <v>275</v>
      </c>
      <c r="J43" s="277"/>
      <c r="L43" s="271"/>
      <c r="M43" s="258"/>
      <c r="N43" s="258"/>
      <c r="O43" s="44"/>
    </row>
    <row r="44" spans="1:10" ht="15" customHeight="1" thickBot="1">
      <c r="A44" s="175" t="s">
        <v>410</v>
      </c>
      <c r="B44" s="175">
        <v>23</v>
      </c>
      <c r="C44" s="175">
        <v>29</v>
      </c>
      <c r="D44" s="175">
        <v>39</v>
      </c>
      <c r="E44" s="176" t="s">
        <v>465</v>
      </c>
      <c r="F44" s="138" t="s">
        <v>465</v>
      </c>
      <c r="G44" s="281"/>
      <c r="H44" t="s">
        <v>465</v>
      </c>
      <c r="J44" s="277"/>
    </row>
    <row r="45" spans="1:10" ht="15.75" customHeight="1" thickBot="1">
      <c r="A45" s="7" t="s">
        <v>411</v>
      </c>
      <c r="B45" s="7">
        <v>30</v>
      </c>
      <c r="C45" s="7">
        <v>6</v>
      </c>
      <c r="D45" s="7">
        <v>40</v>
      </c>
      <c r="E45" s="19">
        <v>9</v>
      </c>
      <c r="F45" t="s">
        <v>276</v>
      </c>
      <c r="G45" s="283" t="s">
        <v>419</v>
      </c>
      <c r="H45" t="s">
        <v>276</v>
      </c>
      <c r="J45" s="36">
        <v>40451</v>
      </c>
    </row>
    <row r="46" spans="1:15" ht="15" customHeight="1">
      <c r="A46" s="7" t="s">
        <v>411</v>
      </c>
      <c r="B46" s="7">
        <v>7</v>
      </c>
      <c r="C46" s="7">
        <v>13</v>
      </c>
      <c r="D46" s="7">
        <v>41</v>
      </c>
      <c r="E46" s="19">
        <v>10</v>
      </c>
      <c r="F46" s="174" t="s">
        <v>203</v>
      </c>
      <c r="G46" s="284"/>
      <c r="H46" t="s">
        <v>331</v>
      </c>
      <c r="J46" s="34">
        <v>40452</v>
      </c>
      <c r="L46" s="268" t="s">
        <v>83</v>
      </c>
      <c r="M46" s="259">
        <v>75.2</v>
      </c>
      <c r="N46" s="259">
        <v>53.7</v>
      </c>
      <c r="O46" s="41">
        <v>64.5</v>
      </c>
    </row>
    <row r="47" spans="1:15" ht="15.75" customHeight="1" thickBot="1">
      <c r="A47" s="7" t="s">
        <v>411</v>
      </c>
      <c r="B47" s="7">
        <v>14</v>
      </c>
      <c r="C47" s="7">
        <v>20</v>
      </c>
      <c r="D47" s="7">
        <v>42</v>
      </c>
      <c r="E47" s="19">
        <v>11</v>
      </c>
      <c r="F47" s="174" t="s">
        <v>274</v>
      </c>
      <c r="G47" s="284"/>
      <c r="H47" t="s">
        <v>275</v>
      </c>
      <c r="J47" s="272" t="s">
        <v>421</v>
      </c>
      <c r="L47" s="269"/>
      <c r="M47" s="282"/>
      <c r="N47" s="282"/>
      <c r="O47" s="42"/>
    </row>
    <row r="48" spans="1:10" ht="15" customHeight="1">
      <c r="A48" s="7" t="s">
        <v>411</v>
      </c>
      <c r="B48" s="7">
        <v>21</v>
      </c>
      <c r="C48" s="7">
        <v>27</v>
      </c>
      <c r="D48" s="7">
        <v>43</v>
      </c>
      <c r="E48" s="19">
        <v>1</v>
      </c>
      <c r="F48" t="s">
        <v>265</v>
      </c>
      <c r="G48" s="284"/>
      <c r="H48" t="s">
        <v>275</v>
      </c>
      <c r="J48" s="272"/>
    </row>
    <row r="49" spans="1:10" ht="15.75" customHeight="1" thickBot="1">
      <c r="A49" s="7" t="s">
        <v>411</v>
      </c>
      <c r="B49" s="7">
        <v>28</v>
      </c>
      <c r="C49" s="7">
        <v>3</v>
      </c>
      <c r="D49" s="7">
        <v>44</v>
      </c>
      <c r="E49" s="19">
        <v>2</v>
      </c>
      <c r="F49" t="s">
        <v>140</v>
      </c>
      <c r="G49" s="284"/>
      <c r="H49" t="s">
        <v>275</v>
      </c>
      <c r="J49" s="272"/>
    </row>
    <row r="50" spans="1:15" ht="15" customHeight="1">
      <c r="A50" s="2" t="s">
        <v>412</v>
      </c>
      <c r="B50" s="2">
        <v>4</v>
      </c>
      <c r="C50" s="2">
        <v>10</v>
      </c>
      <c r="D50" s="2">
        <v>45</v>
      </c>
      <c r="E50" s="12">
        <v>3</v>
      </c>
      <c r="F50" t="s">
        <v>267</v>
      </c>
      <c r="G50" s="284"/>
      <c r="H50" t="s">
        <v>275</v>
      </c>
      <c r="J50" s="272"/>
      <c r="L50" s="270" t="s">
        <v>155</v>
      </c>
      <c r="M50" s="257">
        <v>66.8</v>
      </c>
      <c r="N50" s="257">
        <v>43.9</v>
      </c>
      <c r="O50" s="43">
        <v>55.4</v>
      </c>
    </row>
    <row r="51" spans="1:15" ht="15.75" customHeight="1" thickBot="1">
      <c r="A51" s="2" t="s">
        <v>412</v>
      </c>
      <c r="B51" s="2">
        <v>11</v>
      </c>
      <c r="C51" s="2">
        <v>17</v>
      </c>
      <c r="D51" s="2">
        <v>46</v>
      </c>
      <c r="E51" s="12">
        <v>4</v>
      </c>
      <c r="F51" s="172" t="s">
        <v>269</v>
      </c>
      <c r="G51" s="284"/>
      <c r="H51" t="s">
        <v>275</v>
      </c>
      <c r="J51" s="272"/>
      <c r="L51" s="271"/>
      <c r="M51" s="258"/>
      <c r="N51" s="258"/>
      <c r="O51" s="44"/>
    </row>
    <row r="52" spans="1:10" ht="15" customHeight="1">
      <c r="A52" s="2" t="s">
        <v>412</v>
      </c>
      <c r="B52" s="2">
        <v>18</v>
      </c>
      <c r="C52" s="2">
        <v>24</v>
      </c>
      <c r="D52" s="2">
        <v>47</v>
      </c>
      <c r="E52" s="12">
        <v>5</v>
      </c>
      <c r="F52" t="s">
        <v>292</v>
      </c>
      <c r="G52" s="284"/>
      <c r="H52" t="s">
        <v>275</v>
      </c>
      <c r="J52" s="272"/>
    </row>
    <row r="53" spans="1:10" ht="15" customHeight="1">
      <c r="A53" s="2" t="s">
        <v>412</v>
      </c>
      <c r="B53" s="2">
        <v>25</v>
      </c>
      <c r="C53" s="2">
        <v>1</v>
      </c>
      <c r="D53" s="2">
        <v>48</v>
      </c>
      <c r="E53" s="12">
        <v>6</v>
      </c>
      <c r="F53" t="s">
        <v>39</v>
      </c>
      <c r="G53" s="284"/>
      <c r="H53" t="s">
        <v>275</v>
      </c>
      <c r="J53" s="272"/>
    </row>
    <row r="54" spans="1:10" ht="15.75" customHeight="1" thickBot="1">
      <c r="A54" s="177" t="s">
        <v>413</v>
      </c>
      <c r="B54" s="177">
        <v>2</v>
      </c>
      <c r="C54" s="177">
        <v>8</v>
      </c>
      <c r="D54" s="177">
        <v>49</v>
      </c>
      <c r="E54" s="178">
        <v>7</v>
      </c>
      <c r="F54" t="s">
        <v>276</v>
      </c>
      <c r="G54" s="284"/>
      <c r="H54" t="s">
        <v>276</v>
      </c>
      <c r="J54" s="33">
        <v>40512</v>
      </c>
    </row>
    <row r="55" spans="1:15" ht="15" customHeight="1">
      <c r="A55" s="177" t="s">
        <v>413</v>
      </c>
      <c r="B55" s="177">
        <v>9</v>
      </c>
      <c r="C55" s="177">
        <v>15</v>
      </c>
      <c r="D55" s="177">
        <v>50</v>
      </c>
      <c r="E55" s="178">
        <v>8</v>
      </c>
      <c r="F55" t="s">
        <v>271</v>
      </c>
      <c r="G55" s="284"/>
      <c r="H55" t="s">
        <v>275</v>
      </c>
      <c r="J55" s="39">
        <v>40513</v>
      </c>
      <c r="L55" s="268" t="s">
        <v>156</v>
      </c>
      <c r="M55" s="259">
        <v>59.1</v>
      </c>
      <c r="N55" s="259">
        <v>37.2</v>
      </c>
      <c r="O55" s="41">
        <v>48.2</v>
      </c>
    </row>
    <row r="56" spans="1:15" ht="15.75" customHeight="1" thickBot="1">
      <c r="A56" s="177" t="s">
        <v>413</v>
      </c>
      <c r="B56" s="177">
        <v>16</v>
      </c>
      <c r="C56" s="177">
        <v>22</v>
      </c>
      <c r="D56" s="177">
        <v>51</v>
      </c>
      <c r="E56" s="178">
        <v>9</v>
      </c>
      <c r="F56" t="s">
        <v>276</v>
      </c>
      <c r="G56" s="284"/>
      <c r="H56" t="s">
        <v>276</v>
      </c>
      <c r="J56" s="267" t="s">
        <v>420</v>
      </c>
      <c r="L56" s="269"/>
      <c r="M56" s="282"/>
      <c r="N56" s="282"/>
      <c r="O56" s="42"/>
    </row>
    <row r="57" spans="1:10" ht="15" customHeight="1">
      <c r="A57" s="177" t="s">
        <v>413</v>
      </c>
      <c r="B57" s="177">
        <v>23</v>
      </c>
      <c r="C57" s="177">
        <v>29</v>
      </c>
      <c r="D57" s="177">
        <v>52</v>
      </c>
      <c r="E57" s="178">
        <v>10</v>
      </c>
      <c r="F57" s="174" t="s">
        <v>203</v>
      </c>
      <c r="G57" s="284"/>
      <c r="H57" t="s">
        <v>331</v>
      </c>
      <c r="J57" s="267"/>
    </row>
    <row r="58" spans="1:7" ht="13.5">
      <c r="A58" s="179" t="s">
        <v>413</v>
      </c>
      <c r="B58" s="179">
        <v>30</v>
      </c>
      <c r="C58" s="180">
        <v>5</v>
      </c>
      <c r="D58" s="179">
        <v>1</v>
      </c>
      <c r="E58" s="181">
        <v>11</v>
      </c>
      <c r="F58" s="174" t="s">
        <v>274</v>
      </c>
      <c r="G58" s="177"/>
    </row>
    <row r="59" spans="1:7" ht="13.5">
      <c r="A59" s="100" t="s">
        <v>259</v>
      </c>
      <c r="B59" s="100">
        <v>6</v>
      </c>
      <c r="C59" s="100">
        <v>12</v>
      </c>
      <c r="D59" s="100"/>
      <c r="E59" s="173">
        <v>1</v>
      </c>
      <c r="F59" s="100" t="s">
        <v>265</v>
      </c>
      <c r="G59" s="100"/>
    </row>
    <row r="60" spans="1:7" ht="13.5">
      <c r="A60" s="100" t="s">
        <v>259</v>
      </c>
      <c r="B60" s="100">
        <v>13</v>
      </c>
      <c r="C60" s="100">
        <v>19</v>
      </c>
      <c r="D60" s="100"/>
      <c r="E60" s="173">
        <v>2</v>
      </c>
      <c r="F60" t="s">
        <v>140</v>
      </c>
      <c r="G60" s="100"/>
    </row>
    <row r="61" spans="1:7" ht="13.5">
      <c r="A61" s="100" t="s">
        <v>259</v>
      </c>
      <c r="B61" s="100">
        <v>20</v>
      </c>
      <c r="C61" s="100">
        <v>26</v>
      </c>
      <c r="D61" s="100"/>
      <c r="E61" s="173">
        <v>3</v>
      </c>
      <c r="F61" t="s">
        <v>267</v>
      </c>
      <c r="G61" s="100"/>
    </row>
    <row r="62" spans="1:7" ht="13.5">
      <c r="A62" s="100" t="s">
        <v>259</v>
      </c>
      <c r="B62" s="100">
        <v>27</v>
      </c>
      <c r="C62" s="100">
        <v>2</v>
      </c>
      <c r="D62" s="100"/>
      <c r="E62" s="173">
        <v>4</v>
      </c>
      <c r="F62" s="172" t="s">
        <v>122</v>
      </c>
      <c r="G62" s="100"/>
    </row>
    <row r="63" spans="1:7" ht="13.5">
      <c r="A63" s="100" t="s">
        <v>157</v>
      </c>
      <c r="B63" s="100">
        <v>3</v>
      </c>
      <c r="C63" s="100">
        <v>9</v>
      </c>
      <c r="D63" s="100"/>
      <c r="E63" s="173">
        <v>5</v>
      </c>
      <c r="F63" t="s">
        <v>123</v>
      </c>
      <c r="G63" s="100"/>
    </row>
    <row r="64" spans="1:7" ht="13.5">
      <c r="A64" s="100" t="s">
        <v>157</v>
      </c>
      <c r="B64" s="100">
        <v>10</v>
      </c>
      <c r="C64" s="100">
        <v>16</v>
      </c>
      <c r="D64" s="100"/>
      <c r="E64" s="173">
        <v>6</v>
      </c>
      <c r="F64" t="s">
        <v>39</v>
      </c>
      <c r="G64" s="100"/>
    </row>
    <row r="65" spans="1:7" ht="13.5">
      <c r="A65" s="100" t="s">
        <v>157</v>
      </c>
      <c r="B65" s="100">
        <v>17</v>
      </c>
      <c r="C65" s="100">
        <v>23</v>
      </c>
      <c r="D65" s="100"/>
      <c r="E65" s="173">
        <v>7</v>
      </c>
      <c r="F65" t="s">
        <v>331</v>
      </c>
      <c r="G65" s="100"/>
    </row>
    <row r="66" spans="1:7" ht="13.5">
      <c r="A66" s="100" t="s">
        <v>157</v>
      </c>
      <c r="B66" s="100">
        <v>24</v>
      </c>
      <c r="C66" s="100">
        <v>2</v>
      </c>
      <c r="D66" s="100"/>
      <c r="E66" s="173">
        <v>8</v>
      </c>
      <c r="F66" t="s">
        <v>271</v>
      </c>
      <c r="G66" s="100"/>
    </row>
    <row r="67" spans="1:7" ht="13.5">
      <c r="A67" s="100" t="s">
        <v>260</v>
      </c>
      <c r="B67" s="100">
        <v>3</v>
      </c>
      <c r="C67" s="100">
        <v>9</v>
      </c>
      <c r="D67" s="100"/>
      <c r="E67" s="173">
        <v>9</v>
      </c>
      <c r="F67" t="s">
        <v>276</v>
      </c>
      <c r="G67" s="100"/>
    </row>
    <row r="68" spans="1:7" ht="13.5">
      <c r="A68" s="100" t="s">
        <v>260</v>
      </c>
      <c r="B68" s="100">
        <v>10</v>
      </c>
      <c r="C68" s="100">
        <v>16</v>
      </c>
      <c r="D68" s="100"/>
      <c r="E68" s="173">
        <v>10</v>
      </c>
      <c r="F68" s="174" t="s">
        <v>203</v>
      </c>
      <c r="G68" s="100"/>
    </row>
    <row r="69" spans="1:7" ht="13.5">
      <c r="A69" s="100" t="s">
        <v>260</v>
      </c>
      <c r="B69" s="100">
        <v>17</v>
      </c>
      <c r="C69" s="100">
        <v>23</v>
      </c>
      <c r="D69" s="100"/>
      <c r="E69" s="173">
        <v>11</v>
      </c>
      <c r="F69" s="174" t="s">
        <v>274</v>
      </c>
      <c r="G69" s="100"/>
    </row>
    <row r="70" spans="1:7" ht="13.5">
      <c r="A70" s="100" t="s">
        <v>260</v>
      </c>
      <c r="B70" s="100">
        <v>24</v>
      </c>
      <c r="C70" s="100">
        <v>30</v>
      </c>
      <c r="D70" s="100"/>
      <c r="E70" s="100"/>
      <c r="F70" s="100"/>
      <c r="G70" s="100"/>
    </row>
    <row r="71" spans="1:7" ht="13.5">
      <c r="A71" s="100" t="s">
        <v>260</v>
      </c>
      <c r="B71" s="100">
        <v>31</v>
      </c>
      <c r="C71" s="100">
        <v>6</v>
      </c>
      <c r="D71" s="100"/>
      <c r="E71" s="100"/>
      <c r="F71" s="100"/>
      <c r="G71" s="100"/>
    </row>
    <row r="72" spans="1:7" ht="13.5">
      <c r="A72" s="100"/>
      <c r="B72" s="100"/>
      <c r="C72" s="100"/>
      <c r="D72" s="100"/>
      <c r="E72" s="100"/>
      <c r="F72" s="100"/>
      <c r="G72" s="100"/>
    </row>
    <row r="73" spans="1:7" ht="13.5">
      <c r="A73" s="100"/>
      <c r="B73" s="100"/>
      <c r="C73" s="100"/>
      <c r="D73" s="100"/>
      <c r="E73" s="100"/>
      <c r="F73" s="100"/>
      <c r="G73" s="100"/>
    </row>
    <row r="74" spans="1:7" ht="13.5">
      <c r="A74" s="100"/>
      <c r="B74" s="100"/>
      <c r="C74" s="100"/>
      <c r="D74" s="100"/>
      <c r="E74" s="100"/>
      <c r="F74" s="100"/>
      <c r="G74" s="100"/>
    </row>
    <row r="75" spans="1:7" ht="13.5">
      <c r="A75" s="100"/>
      <c r="B75" s="100"/>
      <c r="C75" s="100"/>
      <c r="D75" s="100"/>
      <c r="E75" s="100"/>
      <c r="F75" s="100"/>
      <c r="G75" s="100"/>
    </row>
    <row r="76" spans="1:7" ht="13.5">
      <c r="A76" s="100"/>
      <c r="B76" s="100"/>
      <c r="C76" s="100"/>
      <c r="D76" s="100"/>
      <c r="E76" s="100"/>
      <c r="F76" s="100"/>
      <c r="G76" s="100"/>
    </row>
    <row r="77" spans="1:7" ht="13.5">
      <c r="A77" s="100"/>
      <c r="B77" s="100"/>
      <c r="C77" s="100"/>
      <c r="D77" s="100"/>
      <c r="E77" s="100"/>
      <c r="F77" s="100"/>
      <c r="G77" s="100"/>
    </row>
    <row r="78" spans="1:7" ht="13.5">
      <c r="A78" s="100"/>
      <c r="B78" s="100"/>
      <c r="C78" s="100"/>
      <c r="D78" s="100"/>
      <c r="E78" s="100"/>
      <c r="F78" s="100"/>
      <c r="G78" s="100"/>
    </row>
    <row r="79" spans="1:7" ht="13.5">
      <c r="A79" s="100"/>
      <c r="B79" s="100"/>
      <c r="C79" s="100"/>
      <c r="D79" s="100"/>
      <c r="E79" s="100"/>
      <c r="F79" s="100"/>
      <c r="G79" s="100"/>
    </row>
  </sheetData>
  <sheetProtection/>
  <autoFilter ref="A5:J71"/>
  <mergeCells count="35">
    <mergeCell ref="G45:G57"/>
    <mergeCell ref="L46:L47"/>
    <mergeCell ref="M46:M47"/>
    <mergeCell ref="N46:N47"/>
    <mergeCell ref="J47:J53"/>
    <mergeCell ref="J56:J57"/>
    <mergeCell ref="L55:L56"/>
    <mergeCell ref="M55:M56"/>
    <mergeCell ref="N55:N56"/>
    <mergeCell ref="N42:N43"/>
    <mergeCell ref="L50:L51"/>
    <mergeCell ref="M50:M51"/>
    <mergeCell ref="N50:N51"/>
    <mergeCell ref="N33:N34"/>
    <mergeCell ref="L37:L38"/>
    <mergeCell ref="M37:M38"/>
    <mergeCell ref="N37:N38"/>
    <mergeCell ref="J29:J38"/>
    <mergeCell ref="G32:G44"/>
    <mergeCell ref="L33:L34"/>
    <mergeCell ref="M33:M34"/>
    <mergeCell ref="J41:J44"/>
    <mergeCell ref="L28:L29"/>
    <mergeCell ref="L42:L43"/>
    <mergeCell ref="M42:M43"/>
    <mergeCell ref="G6:G18"/>
    <mergeCell ref="J6:J15"/>
    <mergeCell ref="L6:L7"/>
    <mergeCell ref="L10:L11"/>
    <mergeCell ref="L14:L15"/>
    <mergeCell ref="J18:J22"/>
    <mergeCell ref="G19:G31"/>
    <mergeCell ref="L19:L21"/>
    <mergeCell ref="L24:L25"/>
    <mergeCell ref="J25:J26"/>
  </mergeCells>
  <printOptions/>
  <pageMargins left="0.7" right="0.7" top="0.75" bottom="0.75" header="0.3" footer="0.3"/>
  <pageSetup horizontalDpi="600" verticalDpi="600" orientation="portrait" scale="63"/>
  <headerFooter alignWithMargins="0">
    <oddHeader>&amp;C&amp;"Lucida Grande,Bold"&amp;12Kure Beach Calendar</oddHead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T7" sqref="T7:V20"/>
    </sheetView>
  </sheetViews>
  <sheetFormatPr defaultColWidth="11.421875" defaultRowHeight="15"/>
  <cols>
    <col min="1" max="16384" width="8.8515625" style="0" customWidth="1"/>
  </cols>
  <sheetData>
    <row r="1" spans="1:13" ht="13.5">
      <c r="A1" s="99">
        <v>2012</v>
      </c>
      <c r="B1" t="s">
        <v>150</v>
      </c>
      <c r="H1" t="s">
        <v>179</v>
      </c>
      <c r="M1" t="s">
        <v>433</v>
      </c>
    </row>
    <row r="3" spans="1:11" ht="15" thickBot="1">
      <c r="A3" s="112" t="s">
        <v>207</v>
      </c>
      <c r="B3" s="95"/>
      <c r="C3" s="95"/>
      <c r="D3" s="95"/>
      <c r="E3" s="95"/>
      <c r="G3" s="112" t="s">
        <v>207</v>
      </c>
      <c r="H3" s="171"/>
      <c r="I3" s="171"/>
      <c r="J3" s="171"/>
      <c r="K3" s="171"/>
    </row>
    <row r="4" spans="1:11" ht="13.5">
      <c r="A4" s="21" t="s">
        <v>399</v>
      </c>
      <c r="B4" s="21" t="s">
        <v>400</v>
      </c>
      <c r="C4" s="21" t="s">
        <v>401</v>
      </c>
      <c r="D4" s="21" t="s">
        <v>414</v>
      </c>
      <c r="E4" s="21" t="s">
        <v>415</v>
      </c>
      <c r="G4" s="146" t="s">
        <v>399</v>
      </c>
      <c r="H4" s="146" t="s">
        <v>400</v>
      </c>
      <c r="I4" s="146" t="s">
        <v>401</v>
      </c>
      <c r="J4" s="146" t="s">
        <v>414</v>
      </c>
      <c r="K4" s="146" t="s">
        <v>195</v>
      </c>
    </row>
    <row r="5" spans="1:11" ht="13.5">
      <c r="A5" s="144" t="s">
        <v>402</v>
      </c>
      <c r="B5" s="144">
        <v>2</v>
      </c>
      <c r="C5" s="144">
        <v>8</v>
      </c>
      <c r="D5" s="144">
        <v>1</v>
      </c>
      <c r="E5" s="145">
        <v>1</v>
      </c>
      <c r="G5" s="144" t="s">
        <v>402</v>
      </c>
      <c r="H5" s="144">
        <v>2</v>
      </c>
      <c r="I5" s="144">
        <v>8</v>
      </c>
      <c r="J5" s="144">
        <v>1</v>
      </c>
      <c r="K5" s="145">
        <v>1</v>
      </c>
    </row>
    <row r="6" spans="1:11" ht="13.5">
      <c r="A6" s="144" t="s">
        <v>405</v>
      </c>
      <c r="B6" s="144">
        <v>2</v>
      </c>
      <c r="C6" s="144">
        <v>8</v>
      </c>
      <c r="D6" s="144">
        <v>14</v>
      </c>
      <c r="E6" s="145">
        <v>1</v>
      </c>
      <c r="G6" s="144" t="s">
        <v>404</v>
      </c>
      <c r="H6" s="144">
        <v>26</v>
      </c>
      <c r="I6" s="144">
        <v>1</v>
      </c>
      <c r="J6" s="144">
        <v>13</v>
      </c>
      <c r="K6" s="145">
        <v>1</v>
      </c>
    </row>
    <row r="7" spans="1:22" ht="13.5">
      <c r="A7" s="144" t="s">
        <v>408</v>
      </c>
      <c r="B7" s="144">
        <v>9</v>
      </c>
      <c r="C7" s="144">
        <v>15</v>
      </c>
      <c r="D7" s="144">
        <v>28</v>
      </c>
      <c r="E7" s="145">
        <v>1</v>
      </c>
      <c r="G7" s="144" t="s">
        <v>408</v>
      </c>
      <c r="H7" s="144">
        <v>9</v>
      </c>
      <c r="I7" s="144">
        <v>15</v>
      </c>
      <c r="J7" s="144">
        <v>28</v>
      </c>
      <c r="K7" s="145">
        <v>1</v>
      </c>
      <c r="T7" t="s">
        <v>180</v>
      </c>
      <c r="U7">
        <v>1</v>
      </c>
      <c r="V7" t="s">
        <v>257</v>
      </c>
    </row>
    <row r="8" spans="1:22" ht="13.5">
      <c r="A8" s="144" t="s">
        <v>411</v>
      </c>
      <c r="B8" s="144">
        <v>8</v>
      </c>
      <c r="C8" s="144">
        <v>14</v>
      </c>
      <c r="D8" s="144">
        <v>41</v>
      </c>
      <c r="E8" s="145">
        <v>1</v>
      </c>
      <c r="G8" s="144" t="s">
        <v>411</v>
      </c>
      <c r="H8" s="144">
        <v>15</v>
      </c>
      <c r="I8" s="144">
        <v>21</v>
      </c>
      <c r="J8" s="144">
        <v>42</v>
      </c>
      <c r="K8" s="145">
        <v>1</v>
      </c>
      <c r="T8" t="s">
        <v>181</v>
      </c>
      <c r="U8">
        <v>2</v>
      </c>
      <c r="V8" t="s">
        <v>257</v>
      </c>
    </row>
    <row r="9" spans="7:22" ht="13.5">
      <c r="G9" s="170"/>
      <c r="H9" s="170"/>
      <c r="I9" s="170"/>
      <c r="J9" s="170"/>
      <c r="K9" s="170"/>
      <c r="T9" t="s">
        <v>182</v>
      </c>
      <c r="U9">
        <v>3</v>
      </c>
      <c r="V9" t="s">
        <v>257</v>
      </c>
    </row>
    <row r="10" spans="1:22" ht="15" thickBot="1">
      <c r="A10" s="112" t="s">
        <v>208</v>
      </c>
      <c r="B10" s="95"/>
      <c r="C10" s="95"/>
      <c r="D10" s="95"/>
      <c r="E10" s="95"/>
      <c r="G10" s="112" t="s">
        <v>208</v>
      </c>
      <c r="H10" s="171"/>
      <c r="I10" s="171"/>
      <c r="J10" s="171"/>
      <c r="K10" s="171"/>
      <c r="T10" t="s">
        <v>183</v>
      </c>
      <c r="U10">
        <v>4</v>
      </c>
      <c r="V10" t="s">
        <v>257</v>
      </c>
    </row>
    <row r="11" spans="1:22" ht="13.5">
      <c r="A11" s="21" t="s">
        <v>399</v>
      </c>
      <c r="B11" s="21" t="s">
        <v>400</v>
      </c>
      <c r="C11" s="21" t="s">
        <v>401</v>
      </c>
      <c r="D11" s="21" t="s">
        <v>414</v>
      </c>
      <c r="E11" s="21" t="s">
        <v>415</v>
      </c>
      <c r="G11" s="146" t="s">
        <v>399</v>
      </c>
      <c r="H11" s="146" t="s">
        <v>400</v>
      </c>
      <c r="I11" s="146" t="s">
        <v>401</v>
      </c>
      <c r="J11" s="146" t="s">
        <v>414</v>
      </c>
      <c r="K11" s="146" t="s">
        <v>195</v>
      </c>
      <c r="T11" t="s">
        <v>184</v>
      </c>
      <c r="U11">
        <v>5</v>
      </c>
      <c r="V11" t="s">
        <v>257</v>
      </c>
    </row>
    <row r="12" spans="7:22" ht="13.5">
      <c r="G12" s="144" t="s">
        <v>402</v>
      </c>
      <c r="H12" s="144">
        <v>9</v>
      </c>
      <c r="I12" s="144">
        <v>15</v>
      </c>
      <c r="J12" s="144">
        <v>2</v>
      </c>
      <c r="K12" s="145">
        <v>2</v>
      </c>
      <c r="T12" t="s">
        <v>185</v>
      </c>
      <c r="U12">
        <v>6</v>
      </c>
      <c r="V12" t="s">
        <v>158</v>
      </c>
    </row>
    <row r="13" spans="1:22" ht="13.5">
      <c r="A13" s="144" t="s">
        <v>402</v>
      </c>
      <c r="B13" s="144">
        <v>9</v>
      </c>
      <c r="C13" s="144">
        <v>15</v>
      </c>
      <c r="D13" s="144">
        <v>2</v>
      </c>
      <c r="E13" s="145">
        <v>2</v>
      </c>
      <c r="G13" s="144" t="s">
        <v>405</v>
      </c>
      <c r="H13" s="144">
        <v>2</v>
      </c>
      <c r="I13" s="144">
        <v>8</v>
      </c>
      <c r="J13" s="144">
        <v>14</v>
      </c>
      <c r="K13" s="145">
        <v>2</v>
      </c>
      <c r="T13" t="s">
        <v>186</v>
      </c>
      <c r="U13">
        <v>7</v>
      </c>
      <c r="V13" t="s">
        <v>158</v>
      </c>
    </row>
    <row r="14" spans="1:22" ht="13.5">
      <c r="A14" s="144" t="s">
        <v>405</v>
      </c>
      <c r="B14" s="144">
        <v>9</v>
      </c>
      <c r="C14" s="144">
        <v>15</v>
      </c>
      <c r="D14" s="144">
        <v>15</v>
      </c>
      <c r="E14" s="145">
        <v>2</v>
      </c>
      <c r="G14" s="144" t="s">
        <v>408</v>
      </c>
      <c r="H14" s="144">
        <v>16</v>
      </c>
      <c r="I14" s="144">
        <v>22</v>
      </c>
      <c r="J14" s="144">
        <v>29</v>
      </c>
      <c r="K14" s="145">
        <v>2</v>
      </c>
      <c r="T14" t="s">
        <v>151</v>
      </c>
      <c r="U14">
        <v>8</v>
      </c>
      <c r="V14" t="s">
        <v>159</v>
      </c>
    </row>
    <row r="15" spans="1:22" ht="13.5">
      <c r="A15" s="144" t="s">
        <v>408</v>
      </c>
      <c r="B15" s="144">
        <v>16</v>
      </c>
      <c r="C15" s="144">
        <v>22</v>
      </c>
      <c r="D15" s="144">
        <v>29</v>
      </c>
      <c r="E15" s="145">
        <v>2</v>
      </c>
      <c r="G15" s="144" t="s">
        <v>411</v>
      </c>
      <c r="H15" s="144">
        <v>22</v>
      </c>
      <c r="I15" s="144">
        <v>28</v>
      </c>
      <c r="J15" s="144">
        <v>43</v>
      </c>
      <c r="K15" s="145">
        <v>2</v>
      </c>
      <c r="T15" t="s">
        <v>152</v>
      </c>
      <c r="U15">
        <v>9</v>
      </c>
      <c r="V15" t="s">
        <v>159</v>
      </c>
    </row>
    <row r="16" spans="1:22" ht="13.5">
      <c r="A16" s="144" t="s">
        <v>411</v>
      </c>
      <c r="B16" s="144">
        <v>15</v>
      </c>
      <c r="C16" s="144">
        <v>21</v>
      </c>
      <c r="D16" s="144">
        <v>42</v>
      </c>
      <c r="E16" s="145">
        <v>2</v>
      </c>
      <c r="G16" s="144"/>
      <c r="H16" s="144"/>
      <c r="I16" s="144"/>
      <c r="J16" s="144"/>
      <c r="K16" s="144"/>
      <c r="T16" t="s">
        <v>153</v>
      </c>
      <c r="U16">
        <v>10</v>
      </c>
      <c r="V16" t="s">
        <v>86</v>
      </c>
    </row>
    <row r="17" spans="7:22" ht="13.5">
      <c r="G17" s="144"/>
      <c r="H17" s="144"/>
      <c r="I17" s="144"/>
      <c r="J17" s="144"/>
      <c r="K17" s="144"/>
      <c r="T17" t="s">
        <v>180</v>
      </c>
      <c r="U17">
        <v>11</v>
      </c>
      <c r="V17" t="s">
        <v>86</v>
      </c>
    </row>
    <row r="18" spans="1:22" ht="15" thickBot="1">
      <c r="A18" s="112" t="s">
        <v>209</v>
      </c>
      <c r="B18" s="95"/>
      <c r="C18" s="95"/>
      <c r="D18" s="95"/>
      <c r="E18" s="95"/>
      <c r="G18" s="112" t="s">
        <v>209</v>
      </c>
      <c r="H18" s="171"/>
      <c r="I18" s="171"/>
      <c r="J18" s="171"/>
      <c r="K18" s="171"/>
      <c r="T18" t="s">
        <v>154</v>
      </c>
      <c r="U18">
        <v>12</v>
      </c>
      <c r="V18" t="s">
        <v>87</v>
      </c>
    </row>
    <row r="19" spans="1:22" ht="13.5">
      <c r="A19" s="21" t="s">
        <v>399</v>
      </c>
      <c r="B19" s="21" t="s">
        <v>400</v>
      </c>
      <c r="C19" s="21" t="s">
        <v>401</v>
      </c>
      <c r="D19" s="21" t="s">
        <v>414</v>
      </c>
      <c r="E19" s="21" t="s">
        <v>415</v>
      </c>
      <c r="G19" s="146" t="s">
        <v>399</v>
      </c>
      <c r="H19" s="146" t="s">
        <v>400</v>
      </c>
      <c r="I19" s="146" t="s">
        <v>401</v>
      </c>
      <c r="J19" s="146" t="s">
        <v>414</v>
      </c>
      <c r="K19" s="146" t="s">
        <v>195</v>
      </c>
      <c r="T19" t="s">
        <v>255</v>
      </c>
      <c r="U19">
        <v>13</v>
      </c>
      <c r="V19" t="s">
        <v>87</v>
      </c>
    </row>
    <row r="20" spans="1:21" ht="13.5">
      <c r="A20" s="144" t="s">
        <v>402</v>
      </c>
      <c r="B20" s="144">
        <v>16</v>
      </c>
      <c r="C20" s="144">
        <v>22</v>
      </c>
      <c r="D20" s="144">
        <v>3</v>
      </c>
      <c r="E20" s="145">
        <v>3</v>
      </c>
      <c r="F20" s="142"/>
      <c r="G20" s="144" t="s">
        <v>402</v>
      </c>
      <c r="H20" s="144">
        <v>16</v>
      </c>
      <c r="I20" s="144">
        <v>22</v>
      </c>
      <c r="J20" s="144">
        <v>3</v>
      </c>
      <c r="K20" s="145">
        <v>3</v>
      </c>
      <c r="T20" t="s">
        <v>256</v>
      </c>
      <c r="U20">
        <v>14</v>
      </c>
    </row>
    <row r="21" spans="1:11" ht="13.5">
      <c r="A21" s="144" t="s">
        <v>405</v>
      </c>
      <c r="B21" s="144">
        <v>16</v>
      </c>
      <c r="C21" s="144">
        <v>22</v>
      </c>
      <c r="D21" s="144">
        <v>16</v>
      </c>
      <c r="E21" s="145">
        <v>3</v>
      </c>
      <c r="F21" s="142"/>
      <c r="G21" s="144" t="s">
        <v>405</v>
      </c>
      <c r="H21" s="144">
        <v>9</v>
      </c>
      <c r="I21" s="144">
        <v>15</v>
      </c>
      <c r="J21" s="144">
        <v>15</v>
      </c>
      <c r="K21" s="145">
        <v>3</v>
      </c>
    </row>
    <row r="22" spans="1:11" ht="13.5">
      <c r="A22" s="144" t="s">
        <v>408</v>
      </c>
      <c r="B22" s="144">
        <v>23</v>
      </c>
      <c r="C22" s="144">
        <v>29</v>
      </c>
      <c r="D22" s="144">
        <v>30</v>
      </c>
      <c r="E22" s="145">
        <v>3</v>
      </c>
      <c r="F22" s="142"/>
      <c r="G22" s="144" t="s">
        <v>408</v>
      </c>
      <c r="H22" s="144">
        <v>23</v>
      </c>
      <c r="I22" s="144">
        <v>29</v>
      </c>
      <c r="J22" s="144">
        <v>30</v>
      </c>
      <c r="K22" s="145">
        <v>3</v>
      </c>
    </row>
    <row r="23" spans="1:11" ht="13.5">
      <c r="A23" s="144" t="s">
        <v>411</v>
      </c>
      <c r="B23" s="144">
        <v>22</v>
      </c>
      <c r="C23" s="144">
        <v>28</v>
      </c>
      <c r="D23" s="144">
        <v>43</v>
      </c>
      <c r="E23" s="145">
        <v>3</v>
      </c>
      <c r="F23" s="142"/>
      <c r="G23" s="144" t="s">
        <v>411</v>
      </c>
      <c r="H23" s="144">
        <v>29</v>
      </c>
      <c r="I23" s="144">
        <v>4</v>
      </c>
      <c r="J23" s="144">
        <v>44</v>
      </c>
      <c r="K23" s="145">
        <v>3</v>
      </c>
    </row>
    <row r="24" spans="7:11" ht="13.5">
      <c r="G24" s="144"/>
      <c r="H24" s="144"/>
      <c r="I24" s="144"/>
      <c r="J24" s="144"/>
      <c r="K24" s="144"/>
    </row>
    <row r="25" spans="1:11" ht="15" thickBot="1">
      <c r="A25" s="112" t="s">
        <v>210</v>
      </c>
      <c r="B25" s="95"/>
      <c r="C25" s="95"/>
      <c r="D25" s="95"/>
      <c r="E25" s="95"/>
      <c r="G25" s="112" t="s">
        <v>210</v>
      </c>
      <c r="H25" s="171"/>
      <c r="I25" s="171"/>
      <c r="J25" s="171"/>
      <c r="K25" s="171"/>
    </row>
    <row r="26" spans="1:11" ht="13.5">
      <c r="A26" s="146" t="s">
        <v>399</v>
      </c>
      <c r="B26" s="146" t="s">
        <v>400</v>
      </c>
      <c r="C26" s="146" t="s">
        <v>401</v>
      </c>
      <c r="D26" s="146" t="s">
        <v>414</v>
      </c>
      <c r="E26" s="146" t="s">
        <v>415</v>
      </c>
      <c r="G26" s="146" t="s">
        <v>399</v>
      </c>
      <c r="H26" s="146" t="s">
        <v>400</v>
      </c>
      <c r="I26" s="146" t="s">
        <v>401</v>
      </c>
      <c r="J26" s="146" t="s">
        <v>414</v>
      </c>
      <c r="K26" s="146" t="s">
        <v>195</v>
      </c>
    </row>
    <row r="27" spans="1:11" ht="13.5">
      <c r="A27" s="144" t="s">
        <v>402</v>
      </c>
      <c r="B27" s="144">
        <v>23</v>
      </c>
      <c r="C27" s="144">
        <v>29</v>
      </c>
      <c r="D27" s="144">
        <v>4</v>
      </c>
      <c r="E27" s="145">
        <v>4</v>
      </c>
      <c r="G27" s="144" t="s">
        <v>402</v>
      </c>
      <c r="H27" s="144">
        <v>23</v>
      </c>
      <c r="I27" s="144">
        <v>29</v>
      </c>
      <c r="J27" s="144">
        <v>4</v>
      </c>
      <c r="K27" s="145">
        <v>4</v>
      </c>
    </row>
    <row r="28" spans="1:11" ht="13.5">
      <c r="A28" s="144" t="s">
        <v>405</v>
      </c>
      <c r="B28" s="144">
        <v>23</v>
      </c>
      <c r="C28" s="144">
        <v>29</v>
      </c>
      <c r="D28" s="144">
        <v>17</v>
      </c>
      <c r="E28" s="145">
        <v>4</v>
      </c>
      <c r="G28" s="144" t="s">
        <v>405</v>
      </c>
      <c r="H28" s="144">
        <v>16</v>
      </c>
      <c r="I28" s="144">
        <v>22</v>
      </c>
      <c r="J28" s="144">
        <v>16</v>
      </c>
      <c r="K28" s="145">
        <v>4</v>
      </c>
    </row>
    <row r="29" spans="1:11" ht="13.5">
      <c r="A29" s="144" t="s">
        <v>409</v>
      </c>
      <c r="B29" s="144">
        <v>6</v>
      </c>
      <c r="C29" s="144">
        <v>12</v>
      </c>
      <c r="D29" s="144">
        <v>32</v>
      </c>
      <c r="E29" s="145">
        <v>4</v>
      </c>
      <c r="G29" s="144" t="s">
        <v>409</v>
      </c>
      <c r="H29" s="144">
        <v>6</v>
      </c>
      <c r="I29" s="144">
        <v>12</v>
      </c>
      <c r="J29" s="144">
        <v>32</v>
      </c>
      <c r="K29" s="145">
        <v>4</v>
      </c>
    </row>
    <row r="30" spans="1:11" ht="13.5">
      <c r="A30" s="144" t="s">
        <v>411</v>
      </c>
      <c r="B30" s="144">
        <v>29</v>
      </c>
      <c r="C30" s="144">
        <v>4</v>
      </c>
      <c r="D30" s="144">
        <v>44</v>
      </c>
      <c r="E30" s="145">
        <v>4</v>
      </c>
      <c r="G30" s="144" t="s">
        <v>412</v>
      </c>
      <c r="H30" s="144">
        <v>5</v>
      </c>
      <c r="I30" s="144">
        <v>11</v>
      </c>
      <c r="J30" s="144">
        <v>45</v>
      </c>
      <c r="K30" s="145">
        <v>4</v>
      </c>
    </row>
    <row r="31" spans="7:11" ht="13.5">
      <c r="G31" s="144"/>
      <c r="H31" s="144"/>
      <c r="I31" s="144"/>
      <c r="J31" s="144"/>
      <c r="K31" s="144"/>
    </row>
    <row r="32" spans="1:11" ht="15" thickBot="1">
      <c r="A32" s="112" t="s">
        <v>211</v>
      </c>
      <c r="B32" s="95"/>
      <c r="C32" s="95"/>
      <c r="D32" s="95"/>
      <c r="E32" s="95"/>
      <c r="G32" s="112" t="s">
        <v>211</v>
      </c>
      <c r="H32" s="171"/>
      <c r="I32" s="171"/>
      <c r="J32" s="171"/>
      <c r="K32" s="171"/>
    </row>
    <row r="33" spans="1:11" ht="13.5">
      <c r="A33" s="21" t="s">
        <v>399</v>
      </c>
      <c r="B33" s="21" t="s">
        <v>400</v>
      </c>
      <c r="C33" s="21" t="s">
        <v>401</v>
      </c>
      <c r="D33" s="21" t="s">
        <v>414</v>
      </c>
      <c r="E33" s="21" t="s">
        <v>415</v>
      </c>
      <c r="G33" s="146" t="s">
        <v>399</v>
      </c>
      <c r="H33" s="146" t="s">
        <v>400</v>
      </c>
      <c r="I33" s="146" t="s">
        <v>401</v>
      </c>
      <c r="J33" s="146" t="s">
        <v>414</v>
      </c>
      <c r="K33" s="146" t="s">
        <v>195</v>
      </c>
    </row>
    <row r="34" spans="1:11" ht="13.5">
      <c r="A34" s="144" t="s">
        <v>402</v>
      </c>
      <c r="B34" s="144">
        <v>30</v>
      </c>
      <c r="C34" s="144">
        <v>5</v>
      </c>
      <c r="D34" s="144">
        <v>5</v>
      </c>
      <c r="E34" s="145">
        <v>5</v>
      </c>
      <c r="G34" s="144" t="s">
        <v>402</v>
      </c>
      <c r="H34" s="144">
        <v>30</v>
      </c>
      <c r="I34" s="144">
        <v>5</v>
      </c>
      <c r="J34" s="144">
        <v>5</v>
      </c>
      <c r="K34" s="145">
        <v>5</v>
      </c>
    </row>
    <row r="35" spans="1:11" ht="13.5">
      <c r="A35" s="144" t="s">
        <v>405</v>
      </c>
      <c r="B35" s="144">
        <v>30</v>
      </c>
      <c r="C35" s="144">
        <v>6</v>
      </c>
      <c r="D35" s="144">
        <v>18</v>
      </c>
      <c r="E35" s="145">
        <v>5</v>
      </c>
      <c r="G35" s="144" t="s">
        <v>405</v>
      </c>
      <c r="H35" s="144">
        <v>23</v>
      </c>
      <c r="I35" s="144">
        <v>29</v>
      </c>
      <c r="J35" s="144">
        <v>17</v>
      </c>
      <c r="K35" s="145">
        <v>5</v>
      </c>
    </row>
    <row r="36" spans="1:11" ht="13.5">
      <c r="A36" s="144" t="s">
        <v>409</v>
      </c>
      <c r="B36" s="144">
        <v>13</v>
      </c>
      <c r="C36" s="144">
        <v>19</v>
      </c>
      <c r="D36" s="144">
        <v>33</v>
      </c>
      <c r="E36" s="145">
        <v>5</v>
      </c>
      <c r="G36" s="144" t="s">
        <v>409</v>
      </c>
      <c r="H36" s="144">
        <v>13</v>
      </c>
      <c r="I36" s="144">
        <v>19</v>
      </c>
      <c r="J36" s="144">
        <v>33</v>
      </c>
      <c r="K36" s="145">
        <v>5</v>
      </c>
    </row>
    <row r="37" spans="1:11" ht="13.5">
      <c r="A37" s="144" t="s">
        <v>412</v>
      </c>
      <c r="B37" s="144">
        <v>12</v>
      </c>
      <c r="C37" s="144">
        <v>18</v>
      </c>
      <c r="D37" s="144">
        <v>46</v>
      </c>
      <c r="E37" s="145">
        <v>5</v>
      </c>
      <c r="G37" s="144" t="s">
        <v>412</v>
      </c>
      <c r="H37" s="144">
        <v>12</v>
      </c>
      <c r="I37" s="144">
        <v>18</v>
      </c>
      <c r="J37" s="144">
        <v>46</v>
      </c>
      <c r="K37" s="145">
        <v>5</v>
      </c>
    </row>
    <row r="38" spans="7:11" ht="13.5">
      <c r="G38" s="144"/>
      <c r="H38" s="144"/>
      <c r="I38" s="144"/>
      <c r="J38" s="144"/>
      <c r="K38" s="144"/>
    </row>
    <row r="39" spans="1:11" ht="15" thickBot="1">
      <c r="A39" s="112" t="s">
        <v>212</v>
      </c>
      <c r="B39" s="95"/>
      <c r="C39" s="95"/>
      <c r="D39" s="95"/>
      <c r="E39" s="95"/>
      <c r="G39" s="112" t="s">
        <v>212</v>
      </c>
      <c r="H39" s="171"/>
      <c r="I39" s="171"/>
      <c r="J39" s="171"/>
      <c r="K39" s="171"/>
    </row>
    <row r="40" spans="1:11" ht="13.5">
      <c r="A40" s="21" t="s">
        <v>399</v>
      </c>
      <c r="B40" s="21" t="s">
        <v>400</v>
      </c>
      <c r="C40" s="21" t="s">
        <v>401</v>
      </c>
      <c r="D40" s="21" t="s">
        <v>414</v>
      </c>
      <c r="E40" s="21" t="s">
        <v>415</v>
      </c>
      <c r="G40" s="146" t="s">
        <v>399</v>
      </c>
      <c r="H40" s="146" t="s">
        <v>400</v>
      </c>
      <c r="I40" s="146" t="s">
        <v>401</v>
      </c>
      <c r="J40" s="146" t="s">
        <v>414</v>
      </c>
      <c r="K40" s="146" t="s">
        <v>195</v>
      </c>
    </row>
    <row r="41" spans="1:11" ht="13.5">
      <c r="A41" s="144" t="s">
        <v>403</v>
      </c>
      <c r="B41" s="144">
        <v>13</v>
      </c>
      <c r="C41" s="144">
        <v>19</v>
      </c>
      <c r="D41" s="144">
        <v>7</v>
      </c>
      <c r="E41" s="145">
        <v>6</v>
      </c>
      <c r="G41" s="144" t="s">
        <v>403</v>
      </c>
      <c r="H41" s="144">
        <v>13</v>
      </c>
      <c r="I41" s="144">
        <v>19</v>
      </c>
      <c r="J41" s="144">
        <v>7</v>
      </c>
      <c r="K41" s="145">
        <v>6</v>
      </c>
    </row>
    <row r="42" spans="1:11" ht="13.5">
      <c r="A42" s="144" t="s">
        <v>406</v>
      </c>
      <c r="B42" s="144">
        <v>7</v>
      </c>
      <c r="C42" s="144">
        <v>13</v>
      </c>
      <c r="D42" s="144">
        <v>19</v>
      </c>
      <c r="E42" s="145">
        <v>6</v>
      </c>
      <c r="G42" s="144" t="s">
        <v>405</v>
      </c>
      <c r="H42" s="144">
        <v>30</v>
      </c>
      <c r="I42" s="144">
        <v>6</v>
      </c>
      <c r="J42" s="144">
        <v>18</v>
      </c>
      <c r="K42" s="145">
        <v>6</v>
      </c>
    </row>
    <row r="43" spans="1:11" ht="13.5">
      <c r="A43" s="144" t="s">
        <v>409</v>
      </c>
      <c r="B43" s="144">
        <v>20</v>
      </c>
      <c r="C43" s="144">
        <v>26</v>
      </c>
      <c r="D43" s="144">
        <v>34</v>
      </c>
      <c r="E43" s="145">
        <v>6</v>
      </c>
      <c r="G43" s="144" t="s">
        <v>409</v>
      </c>
      <c r="H43" s="144">
        <v>20</v>
      </c>
      <c r="I43" s="144">
        <v>26</v>
      </c>
      <c r="J43" s="144">
        <v>34</v>
      </c>
      <c r="K43" s="145">
        <v>6</v>
      </c>
    </row>
    <row r="44" spans="1:11" ht="13.5">
      <c r="A44" s="144" t="s">
        <v>412</v>
      </c>
      <c r="B44" s="144">
        <v>19</v>
      </c>
      <c r="C44" s="144">
        <v>25</v>
      </c>
      <c r="D44" s="144">
        <v>47</v>
      </c>
      <c r="E44" s="145">
        <v>6</v>
      </c>
      <c r="G44" s="144" t="s">
        <v>412</v>
      </c>
      <c r="H44" s="144">
        <v>19</v>
      </c>
      <c r="I44" s="144">
        <v>25</v>
      </c>
      <c r="J44" s="144">
        <v>47</v>
      </c>
      <c r="K44" s="145">
        <v>6</v>
      </c>
    </row>
    <row r="45" spans="7:11" ht="13.5">
      <c r="G45" s="144"/>
      <c r="H45" s="144"/>
      <c r="I45" s="144"/>
      <c r="J45" s="144"/>
      <c r="K45" s="144"/>
    </row>
    <row r="46" spans="1:11" ht="15" thickBot="1">
      <c r="A46" s="112" t="s">
        <v>213</v>
      </c>
      <c r="B46" s="95"/>
      <c r="C46" s="95"/>
      <c r="D46" s="95"/>
      <c r="E46" s="95"/>
      <c r="G46" s="112" t="s">
        <v>213</v>
      </c>
      <c r="H46" s="171"/>
      <c r="I46" s="171"/>
      <c r="J46" s="171"/>
      <c r="K46" s="171"/>
    </row>
    <row r="47" spans="1:11" ht="13.5">
      <c r="A47" s="21" t="s">
        <v>399</v>
      </c>
      <c r="B47" s="21" t="s">
        <v>400</v>
      </c>
      <c r="C47" s="21" t="s">
        <v>401</v>
      </c>
      <c r="D47" s="21" t="s">
        <v>414</v>
      </c>
      <c r="E47" s="21" t="s">
        <v>415</v>
      </c>
      <c r="G47" s="146" t="s">
        <v>399</v>
      </c>
      <c r="H47" s="146" t="s">
        <v>400</v>
      </c>
      <c r="I47" s="146" t="s">
        <v>401</v>
      </c>
      <c r="J47" s="146" t="s">
        <v>414</v>
      </c>
      <c r="K47" s="146" t="s">
        <v>195</v>
      </c>
    </row>
    <row r="48" spans="1:11" ht="13.5">
      <c r="A48" s="144" t="s">
        <v>403</v>
      </c>
      <c r="B48" s="144">
        <v>20</v>
      </c>
      <c r="C48" s="144">
        <v>26</v>
      </c>
      <c r="D48" s="144">
        <v>8</v>
      </c>
      <c r="E48" s="145">
        <v>7</v>
      </c>
      <c r="G48" s="144" t="s">
        <v>403</v>
      </c>
      <c r="H48" s="144">
        <v>20</v>
      </c>
      <c r="I48" s="144">
        <v>26</v>
      </c>
      <c r="J48" s="144">
        <v>8</v>
      </c>
      <c r="K48" s="145">
        <v>7</v>
      </c>
    </row>
    <row r="49" spans="1:11" ht="13.5">
      <c r="A49" s="144" t="s">
        <v>406</v>
      </c>
      <c r="B49" s="144">
        <v>14</v>
      </c>
      <c r="C49" s="144">
        <v>20</v>
      </c>
      <c r="D49" s="144">
        <v>20</v>
      </c>
      <c r="E49" s="145">
        <v>7</v>
      </c>
      <c r="G49" s="144" t="s">
        <v>406</v>
      </c>
      <c r="H49" s="144">
        <v>7</v>
      </c>
      <c r="I49" s="144">
        <v>13</v>
      </c>
      <c r="J49" s="144">
        <v>19</v>
      </c>
      <c r="K49" s="145">
        <v>7</v>
      </c>
    </row>
    <row r="50" spans="1:11" ht="13.5">
      <c r="A50" s="144" t="s">
        <v>410</v>
      </c>
      <c r="B50" s="144">
        <v>3</v>
      </c>
      <c r="C50" s="144">
        <v>9</v>
      </c>
      <c r="D50" s="144">
        <v>36</v>
      </c>
      <c r="E50" s="145">
        <v>7</v>
      </c>
      <c r="G50" s="144" t="s">
        <v>410</v>
      </c>
      <c r="H50" s="144">
        <v>3</v>
      </c>
      <c r="I50" s="144">
        <v>9</v>
      </c>
      <c r="J50" s="144">
        <v>36</v>
      </c>
      <c r="K50" s="145">
        <v>7</v>
      </c>
    </row>
    <row r="51" spans="1:11" ht="13.5">
      <c r="A51" s="144" t="s">
        <v>412</v>
      </c>
      <c r="B51" s="144">
        <v>26</v>
      </c>
      <c r="C51" s="144">
        <v>2</v>
      </c>
      <c r="D51" s="144">
        <v>48</v>
      </c>
      <c r="E51" s="145">
        <v>7</v>
      </c>
      <c r="G51" s="144" t="s">
        <v>412</v>
      </c>
      <c r="H51" s="144">
        <v>26</v>
      </c>
      <c r="I51" s="144">
        <v>2</v>
      </c>
      <c r="J51" s="144">
        <v>48</v>
      </c>
      <c r="K51" s="145">
        <v>7</v>
      </c>
    </row>
    <row r="52" spans="7:11" ht="13.5">
      <c r="G52" s="144"/>
      <c r="H52" s="144"/>
      <c r="I52" s="144"/>
      <c r="J52" s="144"/>
      <c r="K52" s="144"/>
    </row>
    <row r="53" spans="1:11" ht="15" thickBot="1">
      <c r="A53" s="112" t="s">
        <v>214</v>
      </c>
      <c r="B53" s="95"/>
      <c r="C53" s="95"/>
      <c r="D53" s="95"/>
      <c r="E53" s="95"/>
      <c r="G53" s="112" t="s">
        <v>214</v>
      </c>
      <c r="H53" s="171"/>
      <c r="I53" s="171"/>
      <c r="J53" s="171"/>
      <c r="K53" s="171"/>
    </row>
    <row r="54" spans="1:11" ht="13.5">
      <c r="A54" s="21" t="s">
        <v>399</v>
      </c>
      <c r="B54" s="21" t="s">
        <v>400</v>
      </c>
      <c r="C54" s="21" t="s">
        <v>401</v>
      </c>
      <c r="D54" s="21" t="s">
        <v>414</v>
      </c>
      <c r="E54" s="21" t="s">
        <v>415</v>
      </c>
      <c r="G54" s="146" t="s">
        <v>399</v>
      </c>
      <c r="H54" s="146" t="s">
        <v>400</v>
      </c>
      <c r="I54" s="146" t="s">
        <v>401</v>
      </c>
      <c r="J54" s="146" t="s">
        <v>414</v>
      </c>
      <c r="K54" s="146" t="s">
        <v>195</v>
      </c>
    </row>
    <row r="55" spans="1:11" ht="13.5">
      <c r="A55" s="144" t="s">
        <v>403</v>
      </c>
      <c r="B55" s="144">
        <v>27</v>
      </c>
      <c r="C55" s="144">
        <v>4</v>
      </c>
      <c r="D55" s="144">
        <v>9</v>
      </c>
      <c r="E55" s="145">
        <v>8</v>
      </c>
      <c r="G55" s="144" t="s">
        <v>403</v>
      </c>
      <c r="H55" s="144">
        <v>27</v>
      </c>
      <c r="I55" s="144">
        <v>4</v>
      </c>
      <c r="J55" s="144">
        <v>9</v>
      </c>
      <c r="K55" s="145">
        <v>8</v>
      </c>
    </row>
    <row r="56" spans="1:11" ht="13.5">
      <c r="A56" s="144" t="s">
        <v>406</v>
      </c>
      <c r="B56" s="144">
        <v>28</v>
      </c>
      <c r="C56" s="144">
        <v>3</v>
      </c>
      <c r="D56" s="144">
        <v>22</v>
      </c>
      <c r="E56" s="145">
        <v>8</v>
      </c>
      <c r="G56" s="144" t="s">
        <v>406</v>
      </c>
      <c r="H56" s="144">
        <v>14</v>
      </c>
      <c r="I56" s="144">
        <v>20</v>
      </c>
      <c r="J56" s="144">
        <v>20</v>
      </c>
      <c r="K56" s="145">
        <v>8</v>
      </c>
    </row>
    <row r="57" spans="1:11" ht="13.5">
      <c r="A57" s="144" t="s">
        <v>410</v>
      </c>
      <c r="B57" s="144">
        <v>10</v>
      </c>
      <c r="C57" s="144">
        <v>16</v>
      </c>
      <c r="D57" s="144">
        <v>37</v>
      </c>
      <c r="E57" s="145">
        <v>8</v>
      </c>
      <c r="G57" s="144" t="s">
        <v>410</v>
      </c>
      <c r="H57" s="144">
        <v>10</v>
      </c>
      <c r="I57" s="144">
        <v>16</v>
      </c>
      <c r="J57" s="144">
        <v>37</v>
      </c>
      <c r="K57" s="145">
        <v>8</v>
      </c>
    </row>
    <row r="58" spans="1:11" ht="13.5">
      <c r="A58" s="144" t="s">
        <v>413</v>
      </c>
      <c r="B58" s="144">
        <v>3</v>
      </c>
      <c r="C58" s="144">
        <v>9</v>
      </c>
      <c r="D58" s="144">
        <v>49</v>
      </c>
      <c r="E58" s="145">
        <v>8</v>
      </c>
      <c r="G58" s="144" t="s">
        <v>413</v>
      </c>
      <c r="H58" s="144">
        <v>3</v>
      </c>
      <c r="I58" s="144">
        <v>9</v>
      </c>
      <c r="J58" s="144">
        <v>49</v>
      </c>
      <c r="K58" s="145">
        <v>8</v>
      </c>
    </row>
    <row r="59" spans="7:11" ht="13.5">
      <c r="G59" s="144"/>
      <c r="H59" s="144"/>
      <c r="I59" s="144"/>
      <c r="J59" s="144"/>
      <c r="K59" s="144"/>
    </row>
    <row r="60" spans="1:11" ht="15" thickBot="1">
      <c r="A60" s="112" t="s">
        <v>215</v>
      </c>
      <c r="B60" s="95"/>
      <c r="C60" s="95"/>
      <c r="D60" s="95"/>
      <c r="E60" s="95"/>
      <c r="G60" s="112" t="s">
        <v>215</v>
      </c>
      <c r="H60" s="171"/>
      <c r="I60" s="171"/>
      <c r="J60" s="171"/>
      <c r="K60" s="171"/>
    </row>
    <row r="61" spans="1:11" ht="13.5">
      <c r="A61" s="21" t="s">
        <v>399</v>
      </c>
      <c r="B61" s="21" t="s">
        <v>400</v>
      </c>
      <c r="C61" s="21" t="s">
        <v>401</v>
      </c>
      <c r="D61" s="21" t="s">
        <v>414</v>
      </c>
      <c r="E61" s="21" t="s">
        <v>415</v>
      </c>
      <c r="G61" s="146" t="s">
        <v>399</v>
      </c>
      <c r="H61" s="146" t="s">
        <v>400</v>
      </c>
      <c r="I61" s="146" t="s">
        <v>401</v>
      </c>
      <c r="J61" s="146" t="s">
        <v>414</v>
      </c>
      <c r="K61" s="146" t="s">
        <v>195</v>
      </c>
    </row>
    <row r="62" spans="1:11" ht="13.5">
      <c r="A62" s="144" t="s">
        <v>404</v>
      </c>
      <c r="B62" s="144">
        <v>5</v>
      </c>
      <c r="C62" s="144">
        <v>11</v>
      </c>
      <c r="D62" s="144">
        <v>10</v>
      </c>
      <c r="E62" s="145">
        <v>9</v>
      </c>
      <c r="G62" s="144" t="s">
        <v>404</v>
      </c>
      <c r="H62" s="144">
        <v>5</v>
      </c>
      <c r="I62" s="144">
        <v>11</v>
      </c>
      <c r="J62" s="144">
        <v>10</v>
      </c>
      <c r="K62" s="145">
        <v>9</v>
      </c>
    </row>
    <row r="63" spans="1:11" ht="13.5">
      <c r="A63" s="144" t="s">
        <v>407</v>
      </c>
      <c r="B63" s="144">
        <v>4</v>
      </c>
      <c r="C63" s="144">
        <v>10</v>
      </c>
      <c r="D63" s="144">
        <v>23</v>
      </c>
      <c r="E63" s="145">
        <v>9</v>
      </c>
      <c r="G63" s="144" t="s">
        <v>407</v>
      </c>
      <c r="H63" s="144">
        <v>4</v>
      </c>
      <c r="I63" s="144">
        <v>10</v>
      </c>
      <c r="J63" s="144">
        <v>23</v>
      </c>
      <c r="K63" s="145">
        <v>9</v>
      </c>
    </row>
    <row r="64" spans="1:11" ht="13.5">
      <c r="A64" s="144" t="s">
        <v>410</v>
      </c>
      <c r="B64" s="144">
        <v>17</v>
      </c>
      <c r="C64" s="144">
        <v>23</v>
      </c>
      <c r="D64" s="144">
        <v>38</v>
      </c>
      <c r="E64" s="145">
        <v>9</v>
      </c>
      <c r="G64" s="144" t="s">
        <v>410</v>
      </c>
      <c r="H64" s="144">
        <v>17</v>
      </c>
      <c r="I64" s="144">
        <v>23</v>
      </c>
      <c r="J64" s="144">
        <v>38</v>
      </c>
      <c r="K64" s="145">
        <v>9</v>
      </c>
    </row>
    <row r="65" spans="1:11" ht="13.5">
      <c r="A65" s="144" t="s">
        <v>413</v>
      </c>
      <c r="B65" s="144">
        <v>10</v>
      </c>
      <c r="C65" s="144">
        <v>16</v>
      </c>
      <c r="D65" s="144">
        <v>50</v>
      </c>
      <c r="E65" s="145">
        <v>9</v>
      </c>
      <c r="G65" s="144" t="s">
        <v>413</v>
      </c>
      <c r="H65" s="144">
        <v>10</v>
      </c>
      <c r="I65" s="144">
        <v>16</v>
      </c>
      <c r="J65" s="144">
        <v>50</v>
      </c>
      <c r="K65" s="145">
        <v>9</v>
      </c>
    </row>
    <row r="66" spans="7:11" ht="13.5">
      <c r="G66" s="144"/>
      <c r="H66" s="144"/>
      <c r="I66" s="144"/>
      <c r="J66" s="144"/>
      <c r="K66" s="144"/>
    </row>
    <row r="67" spans="1:11" ht="15" thickBot="1">
      <c r="A67" s="112" t="s">
        <v>216</v>
      </c>
      <c r="B67" s="95"/>
      <c r="C67" s="95"/>
      <c r="D67" s="95"/>
      <c r="E67" s="95"/>
      <c r="G67" s="112" t="s">
        <v>216</v>
      </c>
      <c r="H67" s="171"/>
      <c r="I67" s="171"/>
      <c r="J67" s="171"/>
      <c r="K67" s="171"/>
    </row>
    <row r="68" spans="1:11" ht="13.5">
      <c r="A68" s="21" t="s">
        <v>399</v>
      </c>
      <c r="B68" s="21" t="s">
        <v>400</v>
      </c>
      <c r="C68" s="21" t="s">
        <v>401</v>
      </c>
      <c r="D68" s="21" t="s">
        <v>414</v>
      </c>
      <c r="E68" s="21" t="s">
        <v>415</v>
      </c>
      <c r="G68" s="146" t="s">
        <v>399</v>
      </c>
      <c r="H68" s="146" t="s">
        <v>400</v>
      </c>
      <c r="I68" s="146" t="s">
        <v>401</v>
      </c>
      <c r="J68" s="146" t="s">
        <v>414</v>
      </c>
      <c r="K68" s="146" t="s">
        <v>195</v>
      </c>
    </row>
    <row r="69" spans="1:11" ht="13.5">
      <c r="A69" s="144" t="s">
        <v>404</v>
      </c>
      <c r="B69" s="144">
        <v>12</v>
      </c>
      <c r="C69" s="144">
        <v>18</v>
      </c>
      <c r="D69" s="144">
        <v>11</v>
      </c>
      <c r="E69" s="145">
        <v>10</v>
      </c>
      <c r="G69" s="144" t="s">
        <v>404</v>
      </c>
      <c r="H69" s="144">
        <v>12</v>
      </c>
      <c r="I69" s="144">
        <v>18</v>
      </c>
      <c r="J69" s="144">
        <v>11</v>
      </c>
      <c r="K69" s="145">
        <v>10</v>
      </c>
    </row>
    <row r="70" spans="1:11" ht="13.5">
      <c r="A70" s="144" t="s">
        <v>407</v>
      </c>
      <c r="B70" s="144">
        <v>18</v>
      </c>
      <c r="C70" s="144">
        <v>24</v>
      </c>
      <c r="D70" s="144">
        <v>25</v>
      </c>
      <c r="E70" s="145">
        <v>10</v>
      </c>
      <c r="G70" s="144" t="s">
        <v>407</v>
      </c>
      <c r="H70" s="144">
        <v>18</v>
      </c>
      <c r="I70" s="144">
        <v>24</v>
      </c>
      <c r="J70" s="144">
        <v>25</v>
      </c>
      <c r="K70" s="145">
        <v>10</v>
      </c>
    </row>
    <row r="71" spans="1:11" ht="13.5">
      <c r="A71" s="144" t="s">
        <v>410</v>
      </c>
      <c r="B71" s="144">
        <v>24</v>
      </c>
      <c r="C71" s="144">
        <v>30</v>
      </c>
      <c r="D71" s="144">
        <v>39</v>
      </c>
      <c r="E71" s="145">
        <v>10</v>
      </c>
      <c r="G71" s="144" t="s">
        <v>411</v>
      </c>
      <c r="H71" s="144">
        <v>1</v>
      </c>
      <c r="I71" s="144">
        <v>7</v>
      </c>
      <c r="J71" s="144">
        <v>40</v>
      </c>
      <c r="K71" s="145">
        <v>10</v>
      </c>
    </row>
    <row r="72" spans="1:11" ht="13.5">
      <c r="A72" s="144" t="s">
        <v>413</v>
      </c>
      <c r="B72" s="144">
        <v>17</v>
      </c>
      <c r="C72" s="144">
        <v>23</v>
      </c>
      <c r="D72" s="144">
        <v>51</v>
      </c>
      <c r="E72" s="145">
        <v>10</v>
      </c>
      <c r="G72" s="144" t="s">
        <v>413</v>
      </c>
      <c r="H72" s="144">
        <v>17</v>
      </c>
      <c r="I72" s="144">
        <v>23</v>
      </c>
      <c r="J72" s="144">
        <v>51</v>
      </c>
      <c r="K72" s="145">
        <v>10</v>
      </c>
    </row>
    <row r="73" spans="7:11" ht="13.5">
      <c r="G73" s="144"/>
      <c r="H73" s="144"/>
      <c r="I73" s="144"/>
      <c r="J73" s="144"/>
      <c r="K73" s="144"/>
    </row>
    <row r="74" spans="1:11" ht="15" thickBot="1">
      <c r="A74" s="112" t="s">
        <v>217</v>
      </c>
      <c r="B74" s="95"/>
      <c r="C74" s="95"/>
      <c r="D74" s="95"/>
      <c r="E74" s="95"/>
      <c r="G74" s="112" t="s">
        <v>217</v>
      </c>
      <c r="H74" s="171"/>
      <c r="I74" s="171"/>
      <c r="J74" s="171"/>
      <c r="K74" s="171"/>
    </row>
    <row r="75" spans="1:11" ht="13.5">
      <c r="A75" s="21" t="s">
        <v>399</v>
      </c>
      <c r="B75" s="21" t="s">
        <v>400</v>
      </c>
      <c r="C75" s="21" t="s">
        <v>401</v>
      </c>
      <c r="D75" s="21" t="s">
        <v>414</v>
      </c>
      <c r="E75" s="21" t="s">
        <v>415</v>
      </c>
      <c r="G75" s="146" t="s">
        <v>399</v>
      </c>
      <c r="H75" s="146" t="s">
        <v>400</v>
      </c>
      <c r="I75" s="146" t="s">
        <v>401</v>
      </c>
      <c r="J75" s="146" t="s">
        <v>414</v>
      </c>
      <c r="K75" s="146" t="s">
        <v>195</v>
      </c>
    </row>
    <row r="76" spans="1:11" ht="13.5">
      <c r="A76" s="144" t="s">
        <v>404</v>
      </c>
      <c r="B76" s="144">
        <v>19</v>
      </c>
      <c r="C76" s="144">
        <v>25</v>
      </c>
      <c r="D76" s="144">
        <v>12</v>
      </c>
      <c r="E76" s="145">
        <v>11</v>
      </c>
      <c r="G76" s="144" t="s">
        <v>404</v>
      </c>
      <c r="H76" s="144">
        <v>19</v>
      </c>
      <c r="I76" s="144">
        <v>25</v>
      </c>
      <c r="J76" s="144">
        <v>12</v>
      </c>
      <c r="K76" s="145">
        <v>11</v>
      </c>
    </row>
    <row r="77" spans="1:11" ht="13.5">
      <c r="A77" s="144" t="s">
        <v>407</v>
      </c>
      <c r="B77" s="144">
        <v>25</v>
      </c>
      <c r="C77" s="144">
        <v>1</v>
      </c>
      <c r="D77" s="144">
        <v>26</v>
      </c>
      <c r="E77" s="145">
        <v>11</v>
      </c>
      <c r="G77" s="144" t="s">
        <v>407</v>
      </c>
      <c r="H77" s="144">
        <v>25</v>
      </c>
      <c r="I77" s="144">
        <v>1</v>
      </c>
      <c r="J77" s="144">
        <v>26</v>
      </c>
      <c r="K77" s="145">
        <v>11</v>
      </c>
    </row>
    <row r="78" spans="1:11" ht="13.5">
      <c r="A78" s="144" t="s">
        <v>411</v>
      </c>
      <c r="B78" s="144">
        <v>1</v>
      </c>
      <c r="C78" s="144">
        <v>7</v>
      </c>
      <c r="D78" s="144">
        <v>40</v>
      </c>
      <c r="E78" s="145">
        <v>11</v>
      </c>
      <c r="G78" s="144" t="s">
        <v>411</v>
      </c>
      <c r="H78" s="144">
        <v>8</v>
      </c>
      <c r="I78" s="144">
        <v>14</v>
      </c>
      <c r="J78" s="144">
        <v>41</v>
      </c>
      <c r="K78" s="145">
        <v>11</v>
      </c>
    </row>
    <row r="79" spans="1:11" ht="13.5">
      <c r="A79" s="144" t="s">
        <v>413</v>
      </c>
      <c r="B79" s="144">
        <v>24</v>
      </c>
      <c r="C79" s="144">
        <v>30</v>
      </c>
      <c r="D79" s="144">
        <v>52</v>
      </c>
      <c r="E79" s="145">
        <v>11</v>
      </c>
      <c r="G79" s="144" t="s">
        <v>413</v>
      </c>
      <c r="H79" s="144">
        <v>24</v>
      </c>
      <c r="I79" s="144">
        <v>30</v>
      </c>
      <c r="J79" s="144">
        <v>52</v>
      </c>
      <c r="K79" s="145">
        <v>11</v>
      </c>
    </row>
    <row r="80" spans="7:11" ht="13.5">
      <c r="G80" s="144"/>
      <c r="H80" s="144"/>
      <c r="I80" s="144"/>
      <c r="J80" s="144"/>
      <c r="K80" s="14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T15" sqref="T15"/>
    </sheetView>
  </sheetViews>
  <sheetFormatPr defaultColWidth="11.421875" defaultRowHeight="15"/>
  <cols>
    <col min="1" max="5" width="8.8515625" style="0" customWidth="1"/>
    <col min="6" max="6" width="13.8515625" style="0" bestFit="1" customWidth="1"/>
    <col min="7" max="12" width="8.8515625" style="0" customWidth="1"/>
    <col min="13" max="13" width="9.28125" style="0" customWidth="1"/>
    <col min="14" max="14" width="8.8515625" style="0" customWidth="1"/>
    <col min="15" max="15" width="14.7109375" style="0" bestFit="1" customWidth="1"/>
    <col min="16" max="16384" width="8.8515625" style="0" customWidth="1"/>
  </cols>
  <sheetData>
    <row r="1" ht="15">
      <c r="A1" s="40" t="s">
        <v>424</v>
      </c>
    </row>
    <row r="3" ht="18.75" customHeight="1">
      <c r="A3" s="169" t="s">
        <v>398</v>
      </c>
    </row>
    <row r="4" spans="1:15" ht="13.5">
      <c r="A4" s="21" t="s">
        <v>399</v>
      </c>
      <c r="B4" s="21" t="s">
        <v>400</v>
      </c>
      <c r="C4" s="21" t="s">
        <v>401</v>
      </c>
      <c r="D4" s="21" t="s">
        <v>414</v>
      </c>
      <c r="E4" s="21" t="s">
        <v>415</v>
      </c>
      <c r="H4" s="143" t="s">
        <v>333</v>
      </c>
      <c r="J4" s="21" t="s">
        <v>426</v>
      </c>
      <c r="L4" s="21" t="s">
        <v>399</v>
      </c>
      <c r="M4" s="21" t="s">
        <v>88</v>
      </c>
      <c r="N4" s="21" t="s">
        <v>89</v>
      </c>
      <c r="O4" s="21" t="s">
        <v>90</v>
      </c>
    </row>
    <row r="5" ht="15" thickBot="1"/>
    <row r="6" spans="1:15" ht="13.5">
      <c r="A6" s="1" t="s">
        <v>402</v>
      </c>
      <c r="B6" s="1">
        <v>2</v>
      </c>
      <c r="C6" s="1">
        <v>8</v>
      </c>
      <c r="D6" s="1">
        <v>1</v>
      </c>
      <c r="E6" s="11">
        <v>1</v>
      </c>
      <c r="F6" t="s">
        <v>252</v>
      </c>
      <c r="G6" s="263" t="s">
        <v>416</v>
      </c>
      <c r="H6" t="s">
        <v>334</v>
      </c>
      <c r="J6" s="266" t="s">
        <v>420</v>
      </c>
      <c r="L6" s="268" t="s">
        <v>427</v>
      </c>
      <c r="M6" s="41">
        <v>55.9</v>
      </c>
      <c r="N6" s="41">
        <v>35.3</v>
      </c>
      <c r="O6" s="41">
        <v>45.6</v>
      </c>
    </row>
    <row r="7" spans="1:15" ht="15" thickBot="1">
      <c r="A7" s="1" t="s">
        <v>402</v>
      </c>
      <c r="B7" s="1">
        <v>9</v>
      </c>
      <c r="C7" s="1">
        <v>15</v>
      </c>
      <c r="D7" s="1">
        <v>2</v>
      </c>
      <c r="E7" s="11">
        <v>2</v>
      </c>
      <c r="F7" t="s">
        <v>251</v>
      </c>
      <c r="G7" s="264"/>
      <c r="H7" t="s">
        <v>335</v>
      </c>
      <c r="J7" s="267"/>
      <c r="L7" s="269"/>
      <c r="M7" s="42"/>
      <c r="N7" s="42"/>
      <c r="O7" s="42"/>
    </row>
    <row r="8" spans="1:10" ht="13.5">
      <c r="A8" s="1" t="s">
        <v>402</v>
      </c>
      <c r="B8" s="1">
        <v>16</v>
      </c>
      <c r="C8" s="1">
        <v>22</v>
      </c>
      <c r="D8" s="1">
        <v>3</v>
      </c>
      <c r="E8" s="11">
        <v>3</v>
      </c>
      <c r="F8" s="142" t="s">
        <v>253</v>
      </c>
      <c r="G8" s="264"/>
      <c r="H8" t="s">
        <v>336</v>
      </c>
      <c r="J8" s="267"/>
    </row>
    <row r="9" spans="1:10" ht="15" thickBot="1">
      <c r="A9" s="1" t="s">
        <v>402</v>
      </c>
      <c r="B9" s="1">
        <v>23</v>
      </c>
      <c r="C9" s="1">
        <v>29</v>
      </c>
      <c r="D9" s="1">
        <v>4</v>
      </c>
      <c r="E9" s="11">
        <v>4</v>
      </c>
      <c r="F9" t="s">
        <v>254</v>
      </c>
      <c r="G9" s="264"/>
      <c r="H9" t="s">
        <v>334</v>
      </c>
      <c r="J9" s="267"/>
    </row>
    <row r="10" spans="1:15" ht="13.5">
      <c r="A10" s="1" t="s">
        <v>402</v>
      </c>
      <c r="B10" s="1">
        <v>30</v>
      </c>
      <c r="C10" s="1">
        <v>5</v>
      </c>
      <c r="D10" s="1">
        <v>5</v>
      </c>
      <c r="E10" s="11">
        <v>5</v>
      </c>
      <c r="F10" t="s">
        <v>254</v>
      </c>
      <c r="G10" s="264"/>
      <c r="H10" t="s">
        <v>334</v>
      </c>
      <c r="J10" s="267"/>
      <c r="L10" s="270" t="s">
        <v>157</v>
      </c>
      <c r="M10" s="43">
        <v>58.1</v>
      </c>
      <c r="N10" s="43">
        <v>36.6</v>
      </c>
      <c r="O10" s="43">
        <v>47.4</v>
      </c>
    </row>
    <row r="11" spans="1:15" ht="15" thickBot="1">
      <c r="A11" s="2" t="s">
        <v>403</v>
      </c>
      <c r="B11" s="2">
        <v>6</v>
      </c>
      <c r="C11" s="2">
        <v>12</v>
      </c>
      <c r="D11" s="2">
        <v>6</v>
      </c>
      <c r="E11" s="12" t="s">
        <v>465</v>
      </c>
      <c r="F11" s="138" t="s">
        <v>465</v>
      </c>
      <c r="G11" s="264"/>
      <c r="J11" s="267"/>
      <c r="L11" s="271"/>
      <c r="M11" s="44"/>
      <c r="N11" s="44"/>
      <c r="O11" s="44"/>
    </row>
    <row r="12" spans="1:10" ht="13.5">
      <c r="A12" s="2" t="s">
        <v>403</v>
      </c>
      <c r="B12" s="2">
        <v>13</v>
      </c>
      <c r="C12" s="2">
        <v>19</v>
      </c>
      <c r="D12" s="2">
        <v>7</v>
      </c>
      <c r="E12" s="12">
        <v>6</v>
      </c>
      <c r="F12" t="s">
        <v>393</v>
      </c>
      <c r="G12" s="264"/>
      <c r="J12" s="267"/>
    </row>
    <row r="13" spans="1:10" ht="15" thickBot="1">
      <c r="A13" s="2" t="s">
        <v>403</v>
      </c>
      <c r="B13" s="2">
        <v>20</v>
      </c>
      <c r="C13" s="2">
        <v>26</v>
      </c>
      <c r="D13" s="2">
        <v>8</v>
      </c>
      <c r="E13" s="12">
        <v>7</v>
      </c>
      <c r="G13" s="264"/>
      <c r="H13" t="s">
        <v>335</v>
      </c>
      <c r="J13" s="267"/>
    </row>
    <row r="14" spans="1:15" ht="13.5">
      <c r="A14" s="2" t="s">
        <v>403</v>
      </c>
      <c r="B14" s="2">
        <v>27</v>
      </c>
      <c r="C14" s="2">
        <v>4</v>
      </c>
      <c r="D14" s="2">
        <v>9</v>
      </c>
      <c r="E14" s="12">
        <v>8</v>
      </c>
      <c r="G14" s="264"/>
      <c r="H14" t="s">
        <v>334</v>
      </c>
      <c r="J14" s="267"/>
      <c r="L14" s="268" t="s">
        <v>428</v>
      </c>
      <c r="M14" s="41">
        <v>64.8</v>
      </c>
      <c r="N14" s="41">
        <v>43.3</v>
      </c>
      <c r="O14" s="41">
        <v>54.1</v>
      </c>
    </row>
    <row r="15" spans="1:15" ht="15" thickBot="1">
      <c r="A15" s="3" t="s">
        <v>404</v>
      </c>
      <c r="B15" s="3">
        <v>5</v>
      </c>
      <c r="C15" s="3">
        <v>11</v>
      </c>
      <c r="D15" s="3">
        <v>10</v>
      </c>
      <c r="E15" s="13">
        <v>9</v>
      </c>
      <c r="F15" t="s">
        <v>394</v>
      </c>
      <c r="G15" s="264"/>
      <c r="J15" s="267"/>
      <c r="L15" s="269"/>
      <c r="M15" s="42"/>
      <c r="N15" s="42"/>
      <c r="O15" s="42"/>
    </row>
    <row r="16" spans="1:10" ht="15" thickBot="1">
      <c r="A16" s="3" t="s">
        <v>404</v>
      </c>
      <c r="B16" s="3">
        <v>12</v>
      </c>
      <c r="C16" s="3">
        <v>18</v>
      </c>
      <c r="D16" s="3">
        <v>11</v>
      </c>
      <c r="E16" s="13">
        <v>10</v>
      </c>
      <c r="F16" t="s">
        <v>395</v>
      </c>
      <c r="G16" s="264"/>
      <c r="J16" s="32">
        <v>40252</v>
      </c>
    </row>
    <row r="17" spans="1:10" ht="13.5">
      <c r="A17" s="3" t="s">
        <v>404</v>
      </c>
      <c r="B17" s="3">
        <v>19</v>
      </c>
      <c r="C17" s="3">
        <v>25</v>
      </c>
      <c r="D17" s="3">
        <v>12</v>
      </c>
      <c r="E17" s="13">
        <v>11</v>
      </c>
      <c r="F17" t="s">
        <v>396</v>
      </c>
      <c r="G17" s="264"/>
      <c r="H17" t="s">
        <v>331</v>
      </c>
      <c r="J17" s="34">
        <v>40259</v>
      </c>
    </row>
    <row r="18" spans="1:10" ht="15" thickBot="1">
      <c r="A18" s="3" t="s">
        <v>404</v>
      </c>
      <c r="B18" s="3">
        <v>26</v>
      </c>
      <c r="C18" s="3">
        <v>1</v>
      </c>
      <c r="D18" s="3">
        <v>13</v>
      </c>
      <c r="E18" s="13">
        <v>1</v>
      </c>
      <c r="F18" s="138"/>
      <c r="G18" s="265"/>
      <c r="J18" s="272" t="s">
        <v>421</v>
      </c>
    </row>
    <row r="19" spans="1:15" ht="15" customHeight="1">
      <c r="A19" s="5" t="s">
        <v>405</v>
      </c>
      <c r="B19" s="5">
        <v>2</v>
      </c>
      <c r="C19" s="5">
        <v>8</v>
      </c>
      <c r="D19" s="5">
        <v>14</v>
      </c>
      <c r="E19" s="14">
        <v>2</v>
      </c>
      <c r="G19" s="273" t="s">
        <v>417</v>
      </c>
      <c r="H19" t="s">
        <v>334</v>
      </c>
      <c r="J19" s="272"/>
      <c r="L19" s="270" t="s">
        <v>429</v>
      </c>
      <c r="M19" s="43">
        <v>74.3</v>
      </c>
      <c r="N19" s="43">
        <v>51.8</v>
      </c>
      <c r="O19" s="43">
        <v>63.1</v>
      </c>
    </row>
    <row r="20" spans="1:15" ht="15" customHeight="1">
      <c r="A20" s="5" t="s">
        <v>405</v>
      </c>
      <c r="B20" s="5">
        <v>9</v>
      </c>
      <c r="C20" s="5">
        <v>15</v>
      </c>
      <c r="D20" s="5">
        <v>15</v>
      </c>
      <c r="E20" s="14">
        <v>3</v>
      </c>
      <c r="G20" s="274"/>
      <c r="H20" t="s">
        <v>335</v>
      </c>
      <c r="J20" s="272"/>
      <c r="L20" s="276"/>
      <c r="M20" s="141"/>
      <c r="N20" s="141"/>
      <c r="O20" s="141"/>
    </row>
    <row r="21" spans="1:15" ht="15.75" customHeight="1" thickBot="1">
      <c r="A21" s="5" t="s">
        <v>405</v>
      </c>
      <c r="B21" s="5">
        <v>16</v>
      </c>
      <c r="C21" s="5">
        <v>22</v>
      </c>
      <c r="D21" s="5">
        <v>16</v>
      </c>
      <c r="E21" s="14">
        <v>4</v>
      </c>
      <c r="F21" s="142"/>
      <c r="G21" s="274"/>
      <c r="H21" t="s">
        <v>336</v>
      </c>
      <c r="J21" s="272"/>
      <c r="L21" s="271"/>
      <c r="M21" s="44"/>
      <c r="N21" s="44"/>
      <c r="O21" s="44"/>
    </row>
    <row r="22" spans="1:10" ht="15" customHeight="1">
      <c r="A22" s="5" t="s">
        <v>405</v>
      </c>
      <c r="B22" s="5">
        <v>23</v>
      </c>
      <c r="C22" s="5">
        <v>29</v>
      </c>
      <c r="D22" s="5">
        <v>17</v>
      </c>
      <c r="E22" s="14">
        <v>5</v>
      </c>
      <c r="G22" s="274"/>
      <c r="H22" t="s">
        <v>334</v>
      </c>
      <c r="J22" s="272"/>
    </row>
    <row r="23" spans="1:10" ht="15.75" customHeight="1" thickBot="1">
      <c r="A23" s="5" t="s">
        <v>405</v>
      </c>
      <c r="B23" s="5">
        <v>30</v>
      </c>
      <c r="C23" s="5">
        <v>6</v>
      </c>
      <c r="D23" s="5">
        <v>18</v>
      </c>
      <c r="E23" s="14">
        <v>6</v>
      </c>
      <c r="G23" s="274"/>
      <c r="H23" t="s">
        <v>334</v>
      </c>
      <c r="J23" s="33">
        <v>40298</v>
      </c>
    </row>
    <row r="24" spans="1:15" ht="15" customHeight="1">
      <c r="A24" s="4" t="s">
        <v>406</v>
      </c>
      <c r="B24" s="4">
        <v>7</v>
      </c>
      <c r="C24" s="4">
        <v>13</v>
      </c>
      <c r="D24" s="4">
        <v>19</v>
      </c>
      <c r="E24" s="15">
        <v>7</v>
      </c>
      <c r="G24" s="274"/>
      <c r="J24" s="35">
        <v>40299</v>
      </c>
      <c r="L24" s="268" t="s">
        <v>84</v>
      </c>
      <c r="M24" s="41">
        <v>80.9</v>
      </c>
      <c r="N24" s="41">
        <v>60.4</v>
      </c>
      <c r="O24" s="41">
        <v>70.7</v>
      </c>
    </row>
    <row r="25" spans="1:15" ht="15.75" customHeight="1" thickBot="1">
      <c r="A25" s="4" t="s">
        <v>406</v>
      </c>
      <c r="B25" s="4">
        <v>14</v>
      </c>
      <c r="C25" s="4">
        <v>20</v>
      </c>
      <c r="D25" s="4">
        <v>20</v>
      </c>
      <c r="E25" s="15">
        <v>8</v>
      </c>
      <c r="G25" s="274"/>
      <c r="H25" t="s">
        <v>335</v>
      </c>
      <c r="J25" s="277" t="s">
        <v>423</v>
      </c>
      <c r="L25" s="269"/>
      <c r="M25" s="42"/>
      <c r="N25" s="42"/>
      <c r="O25" s="42"/>
    </row>
    <row r="26" spans="1:10" ht="15" customHeight="1">
      <c r="A26" s="4" t="s">
        <v>406</v>
      </c>
      <c r="B26" s="4">
        <v>21</v>
      </c>
      <c r="C26" s="4">
        <v>27</v>
      </c>
      <c r="D26" s="4">
        <v>21</v>
      </c>
      <c r="E26" s="15" t="s">
        <v>465</v>
      </c>
      <c r="F26" s="138" t="s">
        <v>465</v>
      </c>
      <c r="G26" s="274"/>
      <c r="J26" s="277"/>
    </row>
    <row r="27" spans="1:10" ht="15.75" customHeight="1" thickBot="1">
      <c r="A27" s="4" t="s">
        <v>406</v>
      </c>
      <c r="B27" s="4">
        <v>28</v>
      </c>
      <c r="C27" s="4">
        <v>3</v>
      </c>
      <c r="D27" s="4">
        <v>22</v>
      </c>
      <c r="E27" s="15" t="s">
        <v>465</v>
      </c>
      <c r="F27" t="s">
        <v>397</v>
      </c>
      <c r="G27" s="274"/>
      <c r="H27" t="s">
        <v>334</v>
      </c>
      <c r="J27" s="36">
        <v>40333</v>
      </c>
    </row>
    <row r="28" spans="1:15" ht="15" customHeight="1">
      <c r="A28" s="8" t="s">
        <v>407</v>
      </c>
      <c r="B28" s="8">
        <v>4</v>
      </c>
      <c r="C28" s="8">
        <v>10</v>
      </c>
      <c r="D28" s="8">
        <v>23</v>
      </c>
      <c r="E28" s="16">
        <v>9</v>
      </c>
      <c r="G28" s="274"/>
      <c r="J28" s="37">
        <v>40334</v>
      </c>
      <c r="L28" s="270" t="s">
        <v>430</v>
      </c>
      <c r="M28" s="43">
        <v>86.1</v>
      </c>
      <c r="N28" s="43">
        <v>67.1</v>
      </c>
      <c r="O28" s="43">
        <v>76.6</v>
      </c>
    </row>
    <row r="29" spans="1:15" ht="15.75" customHeight="1" thickBot="1">
      <c r="A29" s="8" t="s">
        <v>407</v>
      </c>
      <c r="B29" s="8">
        <v>11</v>
      </c>
      <c r="C29" s="8">
        <v>17</v>
      </c>
      <c r="D29" s="8">
        <v>24</v>
      </c>
      <c r="E29" s="16" t="s">
        <v>465</v>
      </c>
      <c r="F29" s="138" t="s">
        <v>465</v>
      </c>
      <c r="G29" s="274"/>
      <c r="J29" s="278" t="s">
        <v>422</v>
      </c>
      <c r="L29" s="271"/>
      <c r="M29" s="44"/>
      <c r="N29" s="44"/>
      <c r="O29" s="44"/>
    </row>
    <row r="30" spans="1:10" ht="15" customHeight="1">
      <c r="A30" s="8" t="s">
        <v>407</v>
      </c>
      <c r="B30" s="8">
        <v>18</v>
      </c>
      <c r="C30" s="8">
        <v>24</v>
      </c>
      <c r="D30" s="8">
        <v>25</v>
      </c>
      <c r="E30" s="16">
        <v>10</v>
      </c>
      <c r="G30" s="274"/>
      <c r="H30" t="s">
        <v>331</v>
      </c>
      <c r="J30" s="278"/>
    </row>
    <row r="31" spans="1:10" ht="15" customHeight="1" thickBot="1">
      <c r="A31" s="8" t="s">
        <v>407</v>
      </c>
      <c r="B31" s="8">
        <v>25</v>
      </c>
      <c r="C31" s="8">
        <v>1</v>
      </c>
      <c r="D31" s="8">
        <v>26</v>
      </c>
      <c r="E31" s="16">
        <v>11</v>
      </c>
      <c r="F31" s="138"/>
      <c r="G31" s="275"/>
      <c r="J31" s="278"/>
    </row>
    <row r="32" spans="1:10" ht="15.75" customHeight="1" thickBot="1">
      <c r="A32" s="4" t="s">
        <v>408</v>
      </c>
      <c r="B32" s="4">
        <v>2</v>
      </c>
      <c r="C32" s="4">
        <v>8</v>
      </c>
      <c r="D32" s="4">
        <v>27</v>
      </c>
      <c r="E32" s="15" t="s">
        <v>465</v>
      </c>
      <c r="F32" s="138" t="s">
        <v>465</v>
      </c>
      <c r="G32" s="279" t="s">
        <v>418</v>
      </c>
      <c r="H32" t="s">
        <v>334</v>
      </c>
      <c r="J32" s="278"/>
    </row>
    <row r="33" spans="1:15" ht="15" customHeight="1">
      <c r="A33" s="4" t="s">
        <v>408</v>
      </c>
      <c r="B33" s="4">
        <v>9</v>
      </c>
      <c r="C33" s="4">
        <v>15</v>
      </c>
      <c r="D33" s="4">
        <v>28</v>
      </c>
      <c r="E33" s="15">
        <v>1</v>
      </c>
      <c r="G33" s="280"/>
      <c r="H33" t="s">
        <v>335</v>
      </c>
      <c r="J33" s="278"/>
      <c r="L33" s="270" t="s">
        <v>431</v>
      </c>
      <c r="M33" s="257">
        <v>89.3</v>
      </c>
      <c r="N33" s="257">
        <v>71.3</v>
      </c>
      <c r="O33" s="43">
        <v>80.3</v>
      </c>
    </row>
    <row r="34" spans="1:15" ht="15.75" customHeight="1" thickBot="1">
      <c r="A34" s="4" t="s">
        <v>408</v>
      </c>
      <c r="B34" s="4">
        <v>16</v>
      </c>
      <c r="C34" s="4">
        <v>22</v>
      </c>
      <c r="D34" s="4">
        <v>29</v>
      </c>
      <c r="E34" s="15">
        <v>2</v>
      </c>
      <c r="G34" s="280"/>
      <c r="H34" t="s">
        <v>336</v>
      </c>
      <c r="J34" s="278"/>
      <c r="L34" s="271"/>
      <c r="M34" s="258"/>
      <c r="N34" s="258"/>
      <c r="O34" s="44"/>
    </row>
    <row r="35" spans="1:10" ht="15" customHeight="1">
      <c r="A35" s="4" t="s">
        <v>408</v>
      </c>
      <c r="B35" s="4">
        <v>23</v>
      </c>
      <c r="C35" s="4">
        <v>29</v>
      </c>
      <c r="D35" s="4">
        <v>30</v>
      </c>
      <c r="E35" s="15">
        <v>3</v>
      </c>
      <c r="F35" s="138"/>
      <c r="G35" s="280"/>
      <c r="J35" s="278"/>
    </row>
    <row r="36" spans="1:10" ht="15.75" customHeight="1" thickBot="1">
      <c r="A36" s="147" t="s">
        <v>408</v>
      </c>
      <c r="B36" s="147">
        <v>30</v>
      </c>
      <c r="C36" s="147">
        <v>5</v>
      </c>
      <c r="D36" s="147">
        <v>31</v>
      </c>
      <c r="E36" s="148" t="s">
        <v>465</v>
      </c>
      <c r="F36" s="138" t="s">
        <v>465</v>
      </c>
      <c r="G36" s="280"/>
      <c r="H36" t="s">
        <v>334</v>
      </c>
      <c r="J36" s="278"/>
    </row>
    <row r="37" spans="1:15" ht="15" customHeight="1">
      <c r="A37" s="6" t="s">
        <v>409</v>
      </c>
      <c r="B37" s="6">
        <v>6</v>
      </c>
      <c r="C37" s="6">
        <v>12</v>
      </c>
      <c r="D37" s="6">
        <v>32</v>
      </c>
      <c r="E37" s="17">
        <v>4</v>
      </c>
      <c r="G37" s="280"/>
      <c r="H37" t="s">
        <v>334</v>
      </c>
      <c r="J37" s="278"/>
      <c r="L37" s="268" t="s">
        <v>432</v>
      </c>
      <c r="M37" s="259">
        <v>88.6</v>
      </c>
      <c r="N37" s="259">
        <v>70.8</v>
      </c>
      <c r="O37" s="41">
        <v>79.7</v>
      </c>
    </row>
    <row r="38" spans="1:15" ht="15.75" customHeight="1" thickBot="1">
      <c r="A38" s="6" t="s">
        <v>409</v>
      </c>
      <c r="B38" s="6">
        <v>13</v>
      </c>
      <c r="C38" s="6">
        <v>19</v>
      </c>
      <c r="D38" s="6">
        <v>33</v>
      </c>
      <c r="E38" s="17">
        <v>5</v>
      </c>
      <c r="G38" s="280"/>
      <c r="J38" s="278"/>
      <c r="L38" s="269"/>
      <c r="M38" s="282"/>
      <c r="N38" s="282"/>
      <c r="O38" s="42"/>
    </row>
    <row r="39" spans="1:10" ht="15.75" customHeight="1" thickBot="1">
      <c r="A39" s="6" t="s">
        <v>409</v>
      </c>
      <c r="B39" s="6">
        <v>20</v>
      </c>
      <c r="C39" s="6">
        <v>26</v>
      </c>
      <c r="D39" s="6">
        <v>34</v>
      </c>
      <c r="E39" s="17">
        <v>6</v>
      </c>
      <c r="G39" s="280"/>
      <c r="H39" t="s">
        <v>335</v>
      </c>
      <c r="J39" s="38">
        <v>40411</v>
      </c>
    </row>
    <row r="40" spans="1:10" ht="15" customHeight="1">
      <c r="A40" s="6" t="s">
        <v>409</v>
      </c>
      <c r="B40" s="6">
        <v>27</v>
      </c>
      <c r="C40" s="6">
        <v>2</v>
      </c>
      <c r="D40" s="6">
        <v>35</v>
      </c>
      <c r="E40" s="17" t="s">
        <v>465</v>
      </c>
      <c r="F40" s="138" t="s">
        <v>465</v>
      </c>
      <c r="G40" s="280"/>
      <c r="J40" s="35">
        <v>40412</v>
      </c>
    </row>
    <row r="41" spans="1:10" ht="15.75" customHeight="1" thickBot="1">
      <c r="A41" s="1" t="s">
        <v>410</v>
      </c>
      <c r="B41" s="1">
        <v>3</v>
      </c>
      <c r="C41" s="1">
        <v>9</v>
      </c>
      <c r="D41" s="1">
        <v>36</v>
      </c>
      <c r="E41" s="11">
        <v>7</v>
      </c>
      <c r="G41" s="280"/>
      <c r="H41" t="s">
        <v>334</v>
      </c>
      <c r="J41" s="277" t="s">
        <v>423</v>
      </c>
    </row>
    <row r="42" spans="1:15" ht="15" customHeight="1">
      <c r="A42" s="10" t="s">
        <v>410</v>
      </c>
      <c r="B42" s="10">
        <v>10</v>
      </c>
      <c r="C42" s="10">
        <v>16</v>
      </c>
      <c r="D42" s="10">
        <v>37</v>
      </c>
      <c r="E42" s="18">
        <v>8</v>
      </c>
      <c r="G42" s="280"/>
      <c r="J42" s="277"/>
      <c r="L42" s="270" t="s">
        <v>85</v>
      </c>
      <c r="M42" s="257">
        <v>83.9</v>
      </c>
      <c r="N42" s="257">
        <v>65.7</v>
      </c>
      <c r="O42" s="43">
        <v>74.8</v>
      </c>
    </row>
    <row r="43" spans="1:15" ht="15.75" customHeight="1" thickBot="1">
      <c r="A43" s="10" t="s">
        <v>410</v>
      </c>
      <c r="B43" s="10">
        <v>17</v>
      </c>
      <c r="C43" s="10">
        <v>23</v>
      </c>
      <c r="D43" s="10">
        <v>38</v>
      </c>
      <c r="E43" s="18">
        <v>9</v>
      </c>
      <c r="G43" s="280"/>
      <c r="J43" s="277"/>
      <c r="L43" s="271"/>
      <c r="M43" s="258"/>
      <c r="N43" s="258"/>
      <c r="O43" s="44"/>
    </row>
    <row r="44" spans="1:10" ht="15" customHeight="1" thickBot="1">
      <c r="A44" s="10" t="s">
        <v>410</v>
      </c>
      <c r="B44" s="10">
        <v>24</v>
      </c>
      <c r="C44" s="10">
        <v>30</v>
      </c>
      <c r="D44" s="10">
        <v>39</v>
      </c>
      <c r="E44" s="18" t="s">
        <v>465</v>
      </c>
      <c r="F44" s="138" t="s">
        <v>465</v>
      </c>
      <c r="G44" s="281"/>
      <c r="J44" s="277"/>
    </row>
    <row r="45" spans="1:10" ht="15.75" customHeight="1" thickBot="1">
      <c r="A45" s="7" t="s">
        <v>411</v>
      </c>
      <c r="B45" s="7">
        <v>1</v>
      </c>
      <c r="C45" s="7">
        <v>7</v>
      </c>
      <c r="D45" s="7">
        <v>40</v>
      </c>
      <c r="E45" s="19">
        <v>10</v>
      </c>
      <c r="G45" s="285" t="s">
        <v>419</v>
      </c>
      <c r="H45" t="s">
        <v>331</v>
      </c>
      <c r="J45" s="36">
        <v>40451</v>
      </c>
    </row>
    <row r="46" spans="1:15" ht="15" customHeight="1">
      <c r="A46" s="7" t="s">
        <v>411</v>
      </c>
      <c r="B46" s="7">
        <v>8</v>
      </c>
      <c r="C46" s="7">
        <v>14</v>
      </c>
      <c r="D46" s="7">
        <v>41</v>
      </c>
      <c r="E46" s="19">
        <v>11</v>
      </c>
      <c r="F46" s="138"/>
      <c r="G46" s="286"/>
      <c r="H46" t="s">
        <v>334</v>
      </c>
      <c r="J46" s="34">
        <v>40452</v>
      </c>
      <c r="L46" s="268" t="s">
        <v>83</v>
      </c>
      <c r="M46" s="259">
        <v>75.2</v>
      </c>
      <c r="N46" s="259">
        <v>53.7</v>
      </c>
      <c r="O46" s="41">
        <v>64.5</v>
      </c>
    </row>
    <row r="47" spans="1:15" ht="15.75" customHeight="1" thickBot="1">
      <c r="A47" s="7" t="s">
        <v>411</v>
      </c>
      <c r="B47" s="7">
        <v>15</v>
      </c>
      <c r="C47" s="7">
        <v>21</v>
      </c>
      <c r="D47" s="7">
        <v>42</v>
      </c>
      <c r="E47" s="19">
        <v>1</v>
      </c>
      <c r="G47" s="286"/>
      <c r="H47" t="s">
        <v>335</v>
      </c>
      <c r="J47" s="272" t="s">
        <v>421</v>
      </c>
      <c r="L47" s="269"/>
      <c r="M47" s="282"/>
      <c r="N47" s="282"/>
      <c r="O47" s="42"/>
    </row>
    <row r="48" spans="1:10" ht="15" customHeight="1">
      <c r="A48" s="7" t="s">
        <v>411</v>
      </c>
      <c r="B48" s="7">
        <v>22</v>
      </c>
      <c r="C48" s="7">
        <v>28</v>
      </c>
      <c r="D48" s="7">
        <v>43</v>
      </c>
      <c r="E48" s="19">
        <v>2</v>
      </c>
      <c r="G48" s="286"/>
      <c r="H48" t="s">
        <v>336</v>
      </c>
      <c r="J48" s="272"/>
    </row>
    <row r="49" spans="1:10" ht="15.75" customHeight="1" thickBot="1">
      <c r="A49" s="7" t="s">
        <v>411</v>
      </c>
      <c r="B49" s="7">
        <v>29</v>
      </c>
      <c r="C49" s="7">
        <v>4</v>
      </c>
      <c r="D49" s="7">
        <v>44</v>
      </c>
      <c r="E49" s="19">
        <v>3</v>
      </c>
      <c r="G49" s="286"/>
      <c r="H49" t="s">
        <v>334</v>
      </c>
      <c r="J49" s="272"/>
    </row>
    <row r="50" spans="1:15" ht="15" customHeight="1">
      <c r="A50" s="2" t="s">
        <v>412</v>
      </c>
      <c r="B50" s="2">
        <v>5</v>
      </c>
      <c r="C50" s="2">
        <v>11</v>
      </c>
      <c r="D50" s="2">
        <v>45</v>
      </c>
      <c r="E50" s="12">
        <v>4</v>
      </c>
      <c r="F50" s="138"/>
      <c r="G50" s="286"/>
      <c r="J50" s="272"/>
      <c r="L50" s="270" t="s">
        <v>155</v>
      </c>
      <c r="M50" s="257">
        <v>66.8</v>
      </c>
      <c r="N50" s="257">
        <v>43.9</v>
      </c>
      <c r="O50" s="43">
        <v>55.4</v>
      </c>
    </row>
    <row r="51" spans="1:15" ht="15.75" customHeight="1" thickBot="1">
      <c r="A51" s="2" t="s">
        <v>412</v>
      </c>
      <c r="B51" s="2">
        <v>12</v>
      </c>
      <c r="C51" s="2">
        <v>18</v>
      </c>
      <c r="D51" s="2">
        <v>46</v>
      </c>
      <c r="E51" s="12">
        <v>5</v>
      </c>
      <c r="G51" s="286"/>
      <c r="H51" t="s">
        <v>334</v>
      </c>
      <c r="J51" s="272"/>
      <c r="L51" s="271"/>
      <c r="M51" s="258"/>
      <c r="N51" s="258"/>
      <c r="O51" s="44"/>
    </row>
    <row r="52" spans="1:10" ht="15" customHeight="1">
      <c r="A52" s="2" t="s">
        <v>412</v>
      </c>
      <c r="B52" s="2">
        <v>19</v>
      </c>
      <c r="C52" s="2">
        <v>25</v>
      </c>
      <c r="D52" s="2">
        <v>47</v>
      </c>
      <c r="E52" s="12">
        <v>6</v>
      </c>
      <c r="G52" s="286"/>
      <c r="J52" s="272"/>
    </row>
    <row r="53" spans="1:10" ht="15" customHeight="1">
      <c r="A53" s="2" t="s">
        <v>412</v>
      </c>
      <c r="B53" s="2">
        <v>26</v>
      </c>
      <c r="C53" s="2">
        <v>2</v>
      </c>
      <c r="D53" s="2">
        <v>48</v>
      </c>
      <c r="E53" s="12">
        <v>7</v>
      </c>
      <c r="G53" s="286"/>
      <c r="H53" t="s">
        <v>335</v>
      </c>
      <c r="J53" s="272"/>
    </row>
    <row r="54" spans="1:10" ht="15.75" customHeight="1" thickBot="1">
      <c r="A54" s="9" t="s">
        <v>413</v>
      </c>
      <c r="B54" s="9">
        <v>3</v>
      </c>
      <c r="C54" s="9">
        <v>9</v>
      </c>
      <c r="D54" s="9">
        <v>49</v>
      </c>
      <c r="E54" s="20">
        <v>8</v>
      </c>
      <c r="G54" s="286"/>
      <c r="H54" t="s">
        <v>334</v>
      </c>
      <c r="J54" s="33">
        <v>40512</v>
      </c>
    </row>
    <row r="55" spans="1:15" ht="15" customHeight="1">
      <c r="A55" s="9" t="s">
        <v>413</v>
      </c>
      <c r="B55" s="9">
        <v>10</v>
      </c>
      <c r="C55" s="9">
        <v>16</v>
      </c>
      <c r="D55" s="9">
        <v>50</v>
      </c>
      <c r="E55" s="20">
        <v>9</v>
      </c>
      <c r="G55" s="286"/>
      <c r="J55" s="39">
        <v>40513</v>
      </c>
      <c r="L55" s="268" t="s">
        <v>156</v>
      </c>
      <c r="M55" s="259">
        <v>59.1</v>
      </c>
      <c r="N55" s="259">
        <v>37.2</v>
      </c>
      <c r="O55" s="41">
        <v>48.2</v>
      </c>
    </row>
    <row r="56" spans="1:15" ht="15.75" customHeight="1" thickBot="1">
      <c r="A56" s="9" t="s">
        <v>413</v>
      </c>
      <c r="B56" s="9">
        <v>17</v>
      </c>
      <c r="C56" s="9">
        <v>23</v>
      </c>
      <c r="D56" s="9">
        <v>51</v>
      </c>
      <c r="E56" s="20">
        <v>10</v>
      </c>
      <c r="G56" s="286"/>
      <c r="J56" s="267" t="s">
        <v>420</v>
      </c>
      <c r="L56" s="269"/>
      <c r="M56" s="282"/>
      <c r="N56" s="282"/>
      <c r="O56" s="42"/>
    </row>
    <row r="57" spans="1:10" ht="15" customHeight="1">
      <c r="A57" s="9" t="s">
        <v>413</v>
      </c>
      <c r="B57" s="9">
        <v>24</v>
      </c>
      <c r="C57" s="9">
        <v>30</v>
      </c>
      <c r="D57" s="9">
        <v>52</v>
      </c>
      <c r="E57" s="20">
        <v>11</v>
      </c>
      <c r="G57" s="286"/>
      <c r="H57" t="s">
        <v>331</v>
      </c>
      <c r="J57" s="267"/>
    </row>
    <row r="58" spans="1:5" ht="13.5">
      <c r="A58" s="166" t="s">
        <v>413</v>
      </c>
      <c r="B58" s="166">
        <v>31</v>
      </c>
      <c r="C58" s="167">
        <v>40914</v>
      </c>
      <c r="D58" s="166"/>
      <c r="E58" s="168">
        <v>1</v>
      </c>
    </row>
  </sheetData>
  <sheetProtection/>
  <autoFilter ref="A5:J58"/>
  <mergeCells count="35">
    <mergeCell ref="G6:G18"/>
    <mergeCell ref="J6:J15"/>
    <mergeCell ref="L6:L7"/>
    <mergeCell ref="L10:L11"/>
    <mergeCell ref="L14:L15"/>
    <mergeCell ref="J18:J22"/>
    <mergeCell ref="G19:G31"/>
    <mergeCell ref="L19:L21"/>
    <mergeCell ref="L24:L25"/>
    <mergeCell ref="J25:J26"/>
    <mergeCell ref="J29:J38"/>
    <mergeCell ref="G32:G44"/>
    <mergeCell ref="L33:L34"/>
    <mergeCell ref="M33:M34"/>
    <mergeCell ref="J41:J44"/>
    <mergeCell ref="L28:L29"/>
    <mergeCell ref="L42:L43"/>
    <mergeCell ref="M42:M43"/>
    <mergeCell ref="N33:N34"/>
    <mergeCell ref="L37:L38"/>
    <mergeCell ref="M37:M38"/>
    <mergeCell ref="N37:N38"/>
    <mergeCell ref="N42:N43"/>
    <mergeCell ref="L50:L51"/>
    <mergeCell ref="M50:M51"/>
    <mergeCell ref="N50:N51"/>
    <mergeCell ref="G45:G57"/>
    <mergeCell ref="L46:L47"/>
    <mergeCell ref="M46:M47"/>
    <mergeCell ref="N46:N47"/>
    <mergeCell ref="J47:J53"/>
    <mergeCell ref="J56:J57"/>
    <mergeCell ref="L55:L56"/>
    <mergeCell ref="M55:M56"/>
    <mergeCell ref="N55:N56"/>
  </mergeCells>
  <printOptions/>
  <pageMargins left="0.7" right="0.7" top="0.75" bottom="0.75" header="0.3" footer="0.3"/>
  <pageSetup horizontalDpi="600" verticalDpi="600" orientation="portrait" scale="63"/>
  <headerFooter alignWithMargins="0">
    <oddHeader>&amp;C&amp;"Lucida Grande,Bold"&amp;12Kure Beach Calendar</oddHeader>
  </headerFooter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78"/>
  <sheetViews>
    <sheetView zoomScalePageLayoutView="0" workbookViewId="0" topLeftCell="A52">
      <selection activeCell="N1" sqref="N1"/>
    </sheetView>
  </sheetViews>
  <sheetFormatPr defaultColWidth="11.421875" defaultRowHeight="15"/>
  <cols>
    <col min="1" max="16384" width="8.8515625" style="0" customWidth="1"/>
  </cols>
  <sheetData>
    <row r="2" spans="1:5" ht="15" thickBot="1">
      <c r="A2" s="112" t="s">
        <v>207</v>
      </c>
      <c r="B2" s="95"/>
      <c r="C2" s="95"/>
      <c r="D2" s="95"/>
      <c r="E2" s="95"/>
    </row>
    <row r="3" spans="1:5" ht="13.5">
      <c r="A3" s="21" t="s">
        <v>399</v>
      </c>
      <c r="B3" s="21" t="s">
        <v>400</v>
      </c>
      <c r="C3" s="21" t="s">
        <v>401</v>
      </c>
      <c r="D3" s="21" t="s">
        <v>414</v>
      </c>
      <c r="E3" s="21" t="s">
        <v>415</v>
      </c>
    </row>
    <row r="4" spans="1:6" ht="13.5">
      <c r="A4" s="144" t="s">
        <v>402</v>
      </c>
      <c r="B4" s="144">
        <v>3</v>
      </c>
      <c r="C4" s="144">
        <v>9</v>
      </c>
      <c r="D4" s="144">
        <v>1</v>
      </c>
      <c r="E4" s="145">
        <v>1</v>
      </c>
      <c r="F4" t="s">
        <v>240</v>
      </c>
    </row>
    <row r="5" spans="1:6" ht="13.5">
      <c r="A5" s="144" t="s">
        <v>405</v>
      </c>
      <c r="B5" s="144">
        <v>4</v>
      </c>
      <c r="C5" s="144">
        <v>10</v>
      </c>
      <c r="D5" s="144">
        <v>14</v>
      </c>
      <c r="E5" s="145">
        <v>1</v>
      </c>
      <c r="F5" t="s">
        <v>242</v>
      </c>
    </row>
    <row r="6" spans="1:6" ht="13.5">
      <c r="A6" s="144" t="s">
        <v>408</v>
      </c>
      <c r="B6" s="144">
        <v>4</v>
      </c>
      <c r="C6" s="144">
        <v>10</v>
      </c>
      <c r="D6" s="144">
        <v>27</v>
      </c>
      <c r="E6" s="145">
        <v>1</v>
      </c>
      <c r="F6" t="s">
        <v>243</v>
      </c>
    </row>
    <row r="7" spans="1:6" ht="13.5">
      <c r="A7" s="144" t="s">
        <v>411</v>
      </c>
      <c r="B7" s="144">
        <v>10</v>
      </c>
      <c r="C7" s="144">
        <v>16</v>
      </c>
      <c r="D7" s="144">
        <v>41</v>
      </c>
      <c r="E7" s="145">
        <v>1</v>
      </c>
      <c r="F7" t="s">
        <v>244</v>
      </c>
    </row>
    <row r="9" spans="1:5" ht="15" thickBot="1">
      <c r="A9" s="112" t="s">
        <v>208</v>
      </c>
      <c r="B9" s="95"/>
      <c r="C9" s="95"/>
      <c r="D9" s="95"/>
      <c r="E9" s="95"/>
    </row>
    <row r="10" spans="1:5" ht="13.5">
      <c r="A10" s="21" t="s">
        <v>399</v>
      </c>
      <c r="B10" s="21" t="s">
        <v>400</v>
      </c>
      <c r="C10" s="21" t="s">
        <v>401</v>
      </c>
      <c r="D10" s="21" t="s">
        <v>414</v>
      </c>
      <c r="E10" s="21" t="s">
        <v>415</v>
      </c>
    </row>
    <row r="12" spans="1:6" ht="13.5">
      <c r="A12" s="144" t="s">
        <v>402</v>
      </c>
      <c r="B12" s="144">
        <v>10</v>
      </c>
      <c r="C12" s="144">
        <v>16</v>
      </c>
      <c r="D12" s="144">
        <v>2</v>
      </c>
      <c r="E12" s="145">
        <v>2</v>
      </c>
      <c r="F12" t="s">
        <v>236</v>
      </c>
    </row>
    <row r="13" spans="1:6" ht="13.5">
      <c r="A13" s="160" t="s">
        <v>405</v>
      </c>
      <c r="B13" s="160">
        <v>18</v>
      </c>
      <c r="C13" s="160">
        <v>24</v>
      </c>
      <c r="D13" s="144">
        <v>15</v>
      </c>
      <c r="E13" s="145">
        <v>2</v>
      </c>
      <c r="F13" t="s">
        <v>237</v>
      </c>
    </row>
    <row r="14" spans="1:6" ht="13.5">
      <c r="A14" s="144" t="s">
        <v>408</v>
      </c>
      <c r="B14" s="144">
        <v>11</v>
      </c>
      <c r="C14" s="144">
        <v>17</v>
      </c>
      <c r="D14" s="144">
        <v>28</v>
      </c>
      <c r="E14" s="145">
        <v>2</v>
      </c>
      <c r="F14" t="s">
        <v>238</v>
      </c>
    </row>
    <row r="15" spans="1:6" ht="13.5">
      <c r="A15" s="144" t="s">
        <v>411</v>
      </c>
      <c r="B15" s="144">
        <v>17</v>
      </c>
      <c r="C15" s="144">
        <v>23</v>
      </c>
      <c r="D15" s="144">
        <v>42</v>
      </c>
      <c r="E15" s="145">
        <v>2</v>
      </c>
      <c r="F15" t="s">
        <v>239</v>
      </c>
    </row>
    <row r="17" spans="1:5" ht="15" thickBot="1">
      <c r="A17" s="112" t="s">
        <v>209</v>
      </c>
      <c r="B17" s="95"/>
      <c r="C17" s="95"/>
      <c r="D17" s="95"/>
      <c r="E17" s="95"/>
    </row>
    <row r="18" spans="1:5" ht="13.5">
      <c r="A18" s="21" t="s">
        <v>399</v>
      </c>
      <c r="B18" s="21" t="s">
        <v>400</v>
      </c>
      <c r="C18" s="21" t="s">
        <v>401</v>
      </c>
      <c r="D18" s="21" t="s">
        <v>414</v>
      </c>
      <c r="E18" s="21" t="s">
        <v>415</v>
      </c>
    </row>
    <row r="19" spans="1:8" ht="13.5">
      <c r="A19" s="144" t="s">
        <v>402</v>
      </c>
      <c r="B19" s="144">
        <v>17</v>
      </c>
      <c r="C19" s="144">
        <v>23</v>
      </c>
      <c r="D19" s="144">
        <v>3</v>
      </c>
      <c r="E19" s="145">
        <v>3</v>
      </c>
      <c r="F19" s="142" t="s">
        <v>232</v>
      </c>
      <c r="H19" s="161" t="s">
        <v>250</v>
      </c>
    </row>
    <row r="20" spans="1:6" ht="13.5">
      <c r="A20" s="160" t="s">
        <v>405</v>
      </c>
      <c r="B20" s="160">
        <v>11</v>
      </c>
      <c r="C20" s="160">
        <v>17</v>
      </c>
      <c r="D20" s="144">
        <v>16</v>
      </c>
      <c r="E20" s="145">
        <v>3</v>
      </c>
      <c r="F20" s="142" t="s">
        <v>233</v>
      </c>
    </row>
    <row r="21" spans="1:6" ht="13.5">
      <c r="A21" s="144" t="s">
        <v>408</v>
      </c>
      <c r="B21" s="144">
        <v>18</v>
      </c>
      <c r="C21" s="144">
        <v>24</v>
      </c>
      <c r="D21" s="144">
        <v>29</v>
      </c>
      <c r="E21" s="145">
        <v>3</v>
      </c>
      <c r="F21" s="142" t="s">
        <v>234</v>
      </c>
    </row>
    <row r="22" spans="1:6" ht="13.5">
      <c r="A22" s="144" t="s">
        <v>411</v>
      </c>
      <c r="B22" s="144">
        <v>24</v>
      </c>
      <c r="C22" s="144">
        <v>30</v>
      </c>
      <c r="D22" s="144">
        <v>43</v>
      </c>
      <c r="E22" s="145">
        <v>3</v>
      </c>
      <c r="F22" s="142" t="s">
        <v>235</v>
      </c>
    </row>
    <row r="24" spans="1:5" ht="15" thickBot="1">
      <c r="A24" s="112" t="s">
        <v>210</v>
      </c>
      <c r="B24" s="95"/>
      <c r="C24" s="95"/>
      <c r="D24" s="95"/>
      <c r="E24" s="95"/>
    </row>
    <row r="25" spans="1:5" ht="13.5">
      <c r="A25" s="146" t="s">
        <v>399</v>
      </c>
      <c r="B25" s="146" t="s">
        <v>400</v>
      </c>
      <c r="C25" s="146" t="s">
        <v>401</v>
      </c>
      <c r="D25" s="146" t="s">
        <v>414</v>
      </c>
      <c r="E25" s="146" t="s">
        <v>415</v>
      </c>
    </row>
    <row r="26" spans="1:6" ht="13.5">
      <c r="A26" s="144" t="s">
        <v>402</v>
      </c>
      <c r="B26" s="144">
        <v>24</v>
      </c>
      <c r="C26" s="144">
        <v>30</v>
      </c>
      <c r="D26" s="144">
        <v>4</v>
      </c>
      <c r="E26" s="145">
        <v>4</v>
      </c>
      <c r="F26" t="s">
        <v>231</v>
      </c>
    </row>
    <row r="27" spans="1:6" ht="13.5">
      <c r="A27" s="144" t="s">
        <v>405</v>
      </c>
      <c r="B27" s="144">
        <v>25</v>
      </c>
      <c r="C27" s="144">
        <v>1</v>
      </c>
      <c r="D27" s="144">
        <v>17</v>
      </c>
      <c r="E27" s="145">
        <v>4</v>
      </c>
      <c r="F27" t="s">
        <v>228</v>
      </c>
    </row>
    <row r="28" spans="1:6" ht="13.5">
      <c r="A28" s="144" t="s">
        <v>409</v>
      </c>
      <c r="B28" s="144">
        <v>1</v>
      </c>
      <c r="C28" s="144">
        <v>7</v>
      </c>
      <c r="D28" s="144">
        <v>31</v>
      </c>
      <c r="E28" s="145">
        <v>4</v>
      </c>
      <c r="F28" t="s">
        <v>229</v>
      </c>
    </row>
    <row r="29" spans="1:6" ht="13.5">
      <c r="A29" s="144" t="s">
        <v>411</v>
      </c>
      <c r="B29" s="144">
        <v>31</v>
      </c>
      <c r="C29" s="144">
        <v>6</v>
      </c>
      <c r="D29" s="144">
        <v>44</v>
      </c>
      <c r="E29" s="145">
        <v>4</v>
      </c>
      <c r="F29" t="s">
        <v>230</v>
      </c>
    </row>
    <row r="31" spans="1:5" ht="15" thickBot="1">
      <c r="A31" s="112" t="s">
        <v>211</v>
      </c>
      <c r="B31" s="95"/>
      <c r="C31" s="95"/>
      <c r="D31" s="95"/>
      <c r="E31" s="95"/>
    </row>
    <row r="32" spans="1:5" ht="13.5">
      <c r="A32" s="21" t="s">
        <v>399</v>
      </c>
      <c r="B32" s="21" t="s">
        <v>400</v>
      </c>
      <c r="C32" s="21" t="s">
        <v>401</v>
      </c>
      <c r="D32" s="21" t="s">
        <v>414</v>
      </c>
      <c r="E32" s="21" t="s">
        <v>415</v>
      </c>
    </row>
    <row r="33" spans="1:6" ht="13.5">
      <c r="A33" s="144" t="s">
        <v>402</v>
      </c>
      <c r="B33" s="144">
        <v>31</v>
      </c>
      <c r="C33" s="144">
        <v>6</v>
      </c>
      <c r="D33" s="144">
        <v>5</v>
      </c>
      <c r="E33" s="145">
        <v>5</v>
      </c>
      <c r="F33" t="s">
        <v>241</v>
      </c>
    </row>
    <row r="34" spans="1:6" ht="13.5">
      <c r="A34" s="144" t="s">
        <v>406</v>
      </c>
      <c r="B34" s="144">
        <v>2</v>
      </c>
      <c r="C34" s="144">
        <v>8</v>
      </c>
      <c r="D34" s="144">
        <v>18</v>
      </c>
      <c r="E34" s="145">
        <v>5</v>
      </c>
      <c r="F34" t="s">
        <v>228</v>
      </c>
    </row>
    <row r="35" spans="1:6" ht="13.5">
      <c r="A35" s="144" t="s">
        <v>409</v>
      </c>
      <c r="B35" s="144">
        <v>8</v>
      </c>
      <c r="C35" s="144">
        <v>14</v>
      </c>
      <c r="D35" s="144">
        <v>32</v>
      </c>
      <c r="E35" s="145">
        <v>5</v>
      </c>
      <c r="F35" t="s">
        <v>229</v>
      </c>
    </row>
    <row r="36" spans="1:6" ht="13.5">
      <c r="A36" s="144" t="s">
        <v>412</v>
      </c>
      <c r="B36" s="144">
        <v>14</v>
      </c>
      <c r="C36" s="144">
        <v>20</v>
      </c>
      <c r="D36" s="144">
        <v>46</v>
      </c>
      <c r="E36" s="145">
        <v>5</v>
      </c>
      <c r="F36" t="s">
        <v>230</v>
      </c>
    </row>
    <row r="38" spans="1:5" ht="15" thickBot="1">
      <c r="A38" s="112" t="s">
        <v>212</v>
      </c>
      <c r="B38" s="95"/>
      <c r="C38" s="95"/>
      <c r="D38" s="95"/>
      <c r="E38" s="95"/>
    </row>
    <row r="39" spans="1:5" ht="13.5">
      <c r="A39" s="21" t="s">
        <v>399</v>
      </c>
      <c r="B39" s="21" t="s">
        <v>400</v>
      </c>
      <c r="C39" s="21" t="s">
        <v>401</v>
      </c>
      <c r="D39" s="21" t="s">
        <v>414</v>
      </c>
      <c r="E39" s="21" t="s">
        <v>415</v>
      </c>
    </row>
    <row r="40" spans="1:5" ht="13.5">
      <c r="A40" s="144" t="s">
        <v>403</v>
      </c>
      <c r="B40" s="144">
        <v>7</v>
      </c>
      <c r="C40" s="144">
        <v>13</v>
      </c>
      <c r="D40" s="144">
        <v>6</v>
      </c>
      <c r="E40" s="145">
        <v>6</v>
      </c>
    </row>
    <row r="41" spans="1:5" ht="13.5">
      <c r="A41" s="144" t="s">
        <v>406</v>
      </c>
      <c r="B41" s="144">
        <v>9</v>
      </c>
      <c r="C41" s="144">
        <v>15</v>
      </c>
      <c r="D41" s="144">
        <v>19</v>
      </c>
      <c r="E41" s="145">
        <v>6</v>
      </c>
    </row>
    <row r="42" spans="1:5" ht="13.5">
      <c r="A42" s="144" t="s">
        <v>409</v>
      </c>
      <c r="B42" s="144">
        <v>15</v>
      </c>
      <c r="C42" s="144">
        <v>21</v>
      </c>
      <c r="D42" s="144">
        <v>33</v>
      </c>
      <c r="E42" s="145">
        <v>6</v>
      </c>
    </row>
    <row r="43" spans="1:5" ht="13.5">
      <c r="A43" s="144" t="s">
        <v>412</v>
      </c>
      <c r="B43" s="144">
        <v>21</v>
      </c>
      <c r="C43" s="144">
        <v>27</v>
      </c>
      <c r="D43" s="144">
        <v>47</v>
      </c>
      <c r="E43" s="145">
        <v>6</v>
      </c>
    </row>
    <row r="45" spans="1:5" ht="15" thickBot="1">
      <c r="A45" s="112" t="s">
        <v>213</v>
      </c>
      <c r="B45" s="95"/>
      <c r="C45" s="95"/>
      <c r="D45" s="95"/>
      <c r="E45" s="95"/>
    </row>
    <row r="46" spans="1:5" ht="13.5">
      <c r="A46" s="21" t="s">
        <v>399</v>
      </c>
      <c r="B46" s="21" t="s">
        <v>400</v>
      </c>
      <c r="C46" s="21" t="s">
        <v>401</v>
      </c>
      <c r="D46" s="21" t="s">
        <v>414</v>
      </c>
      <c r="E46" s="21" t="s">
        <v>415</v>
      </c>
    </row>
    <row r="47" spans="1:6" ht="13.5">
      <c r="A47" s="144" t="s">
        <v>403</v>
      </c>
      <c r="B47" s="144">
        <v>21</v>
      </c>
      <c r="C47" s="144">
        <v>27</v>
      </c>
      <c r="D47" s="144">
        <v>8</v>
      </c>
      <c r="E47" s="145">
        <v>7</v>
      </c>
      <c r="F47" t="s">
        <v>245</v>
      </c>
    </row>
    <row r="48" spans="1:5" ht="13.5">
      <c r="A48" s="144" t="s">
        <v>406</v>
      </c>
      <c r="B48" s="144">
        <v>16</v>
      </c>
      <c r="C48" s="144">
        <v>22</v>
      </c>
      <c r="D48" s="144">
        <v>20</v>
      </c>
      <c r="E48" s="145">
        <v>7</v>
      </c>
    </row>
    <row r="49" spans="1:5" ht="13.5">
      <c r="A49" s="144" t="s">
        <v>409</v>
      </c>
      <c r="B49" s="144">
        <v>22</v>
      </c>
      <c r="C49" s="144">
        <v>28</v>
      </c>
      <c r="D49" s="144">
        <v>34</v>
      </c>
      <c r="E49" s="145">
        <v>7</v>
      </c>
    </row>
    <row r="50" spans="1:5" ht="13.5">
      <c r="A50" s="144" t="s">
        <v>412</v>
      </c>
      <c r="B50" s="144">
        <v>28</v>
      </c>
      <c r="C50" s="144">
        <v>4</v>
      </c>
      <c r="D50" s="144">
        <v>48</v>
      </c>
      <c r="E50" s="145">
        <v>7</v>
      </c>
    </row>
    <row r="52" spans="1:5" ht="15" thickBot="1">
      <c r="A52" s="112" t="s">
        <v>214</v>
      </c>
      <c r="B52" s="95"/>
      <c r="C52" s="95"/>
      <c r="D52" s="95"/>
      <c r="E52" s="95"/>
    </row>
    <row r="53" spans="1:5" ht="13.5">
      <c r="A53" s="21" t="s">
        <v>399</v>
      </c>
      <c r="B53" s="21" t="s">
        <v>400</v>
      </c>
      <c r="C53" s="21" t="s">
        <v>401</v>
      </c>
      <c r="D53" s="21" t="s">
        <v>414</v>
      </c>
      <c r="E53" s="21" t="s">
        <v>415</v>
      </c>
    </row>
    <row r="54" spans="1:5" ht="13.5">
      <c r="A54" s="144" t="s">
        <v>403</v>
      </c>
      <c r="B54" s="144">
        <v>28</v>
      </c>
      <c r="C54" s="144">
        <v>6</v>
      </c>
      <c r="D54" s="144">
        <v>9</v>
      </c>
      <c r="E54" s="145">
        <v>8</v>
      </c>
    </row>
    <row r="55" spans="1:5" ht="13.5">
      <c r="A55" s="144" t="s">
        <v>406</v>
      </c>
      <c r="B55" s="144">
        <v>30</v>
      </c>
      <c r="C55" s="144">
        <v>5</v>
      </c>
      <c r="D55" s="144">
        <v>22</v>
      </c>
      <c r="E55" s="145">
        <v>8</v>
      </c>
    </row>
    <row r="56" spans="1:5" ht="13.5">
      <c r="A56" s="144" t="s">
        <v>410</v>
      </c>
      <c r="B56" s="144">
        <v>5</v>
      </c>
      <c r="C56" s="144">
        <v>11</v>
      </c>
      <c r="D56" s="144">
        <v>36</v>
      </c>
      <c r="E56" s="145">
        <v>8</v>
      </c>
    </row>
    <row r="57" spans="1:5" ht="13.5">
      <c r="A57" s="144" t="s">
        <v>413</v>
      </c>
      <c r="B57" s="144">
        <v>5</v>
      </c>
      <c r="C57" s="144">
        <v>11</v>
      </c>
      <c r="D57" s="144">
        <v>49</v>
      </c>
      <c r="E57" s="145">
        <v>8</v>
      </c>
    </row>
    <row r="59" spans="1:5" ht="15" thickBot="1">
      <c r="A59" s="112" t="s">
        <v>215</v>
      </c>
      <c r="B59" s="95"/>
      <c r="C59" s="95"/>
      <c r="D59" s="95"/>
      <c r="E59" s="95"/>
    </row>
    <row r="60" spans="1:5" ht="13.5">
      <c r="A60" s="21" t="s">
        <v>399</v>
      </c>
      <c r="B60" s="21" t="s">
        <v>400</v>
      </c>
      <c r="C60" s="21" t="s">
        <v>401</v>
      </c>
      <c r="D60" s="21" t="s">
        <v>414</v>
      </c>
      <c r="E60" s="21" t="s">
        <v>415</v>
      </c>
    </row>
    <row r="61" spans="1:6" ht="13.5">
      <c r="A61" s="144" t="s">
        <v>404</v>
      </c>
      <c r="B61" s="144">
        <v>7</v>
      </c>
      <c r="C61" s="144">
        <v>13</v>
      </c>
      <c r="D61" s="144">
        <v>10</v>
      </c>
      <c r="E61" s="145">
        <v>9</v>
      </c>
      <c r="F61" t="s">
        <v>224</v>
      </c>
    </row>
    <row r="62" spans="1:6" ht="13.5">
      <c r="A62" s="144" t="s">
        <v>407</v>
      </c>
      <c r="B62" s="144">
        <v>6</v>
      </c>
      <c r="C62" s="144">
        <v>12</v>
      </c>
      <c r="D62" s="144">
        <v>23</v>
      </c>
      <c r="E62" s="145">
        <v>9</v>
      </c>
      <c r="F62" t="s">
        <v>225</v>
      </c>
    </row>
    <row r="63" spans="1:6" ht="13.5">
      <c r="A63" s="144" t="s">
        <v>410</v>
      </c>
      <c r="B63" s="144">
        <v>19</v>
      </c>
      <c r="C63" s="144">
        <v>25</v>
      </c>
      <c r="D63" s="144">
        <v>38</v>
      </c>
      <c r="E63" s="145">
        <v>9</v>
      </c>
      <c r="F63" t="s">
        <v>226</v>
      </c>
    </row>
    <row r="64" spans="1:6" ht="13.5">
      <c r="A64" s="144" t="s">
        <v>413</v>
      </c>
      <c r="B64" s="144">
        <v>12</v>
      </c>
      <c r="C64" s="144">
        <v>18</v>
      </c>
      <c r="D64" s="144">
        <v>50</v>
      </c>
      <c r="E64" s="145">
        <v>9</v>
      </c>
      <c r="F64" t="s">
        <v>227</v>
      </c>
    </row>
    <row r="66" spans="1:5" ht="15" thickBot="1">
      <c r="A66" s="112" t="s">
        <v>216</v>
      </c>
      <c r="B66" s="95"/>
      <c r="C66" s="95"/>
      <c r="D66" s="95"/>
      <c r="E66" s="95"/>
    </row>
    <row r="67" spans="1:5" ht="13.5">
      <c r="A67" s="21" t="s">
        <v>399</v>
      </c>
      <c r="B67" s="21" t="s">
        <v>400</v>
      </c>
      <c r="C67" s="21" t="s">
        <v>401</v>
      </c>
      <c r="D67" s="21" t="s">
        <v>414</v>
      </c>
      <c r="E67" s="21" t="s">
        <v>415</v>
      </c>
    </row>
    <row r="68" spans="1:6" ht="13.5">
      <c r="A68" s="144" t="s">
        <v>404</v>
      </c>
      <c r="B68" s="144">
        <v>14</v>
      </c>
      <c r="C68" s="144">
        <v>20</v>
      </c>
      <c r="D68" s="144">
        <v>11</v>
      </c>
      <c r="E68" s="145">
        <v>10</v>
      </c>
      <c r="F68" t="s">
        <v>246</v>
      </c>
    </row>
    <row r="69" spans="1:6" ht="13.5">
      <c r="A69" s="144" t="s">
        <v>407</v>
      </c>
      <c r="B69" s="144">
        <v>13</v>
      </c>
      <c r="C69" s="144">
        <v>19</v>
      </c>
      <c r="D69" s="144">
        <v>24</v>
      </c>
      <c r="E69" s="145">
        <v>10</v>
      </c>
      <c r="F69" t="s">
        <v>247</v>
      </c>
    </row>
    <row r="70" spans="1:6" ht="13.5">
      <c r="A70" s="144" t="s">
        <v>410</v>
      </c>
      <c r="B70" s="144">
        <v>26</v>
      </c>
      <c r="C70" s="144">
        <v>2</v>
      </c>
      <c r="D70" s="144">
        <v>39</v>
      </c>
      <c r="E70" s="145">
        <v>10</v>
      </c>
      <c r="F70" t="s">
        <v>248</v>
      </c>
    </row>
    <row r="71" spans="1:6" ht="13.5">
      <c r="A71" s="144" t="s">
        <v>413</v>
      </c>
      <c r="B71" s="144">
        <v>19</v>
      </c>
      <c r="C71" s="144">
        <v>25</v>
      </c>
      <c r="D71" s="144">
        <v>51</v>
      </c>
      <c r="E71" s="145">
        <v>10</v>
      </c>
      <c r="F71" t="s">
        <v>249</v>
      </c>
    </row>
    <row r="73" spans="1:5" ht="15" thickBot="1">
      <c r="A73" s="112" t="s">
        <v>217</v>
      </c>
      <c r="B73" s="95"/>
      <c r="C73" s="95"/>
      <c r="D73" s="95"/>
      <c r="E73" s="95"/>
    </row>
    <row r="74" spans="1:5" ht="13.5">
      <c r="A74" s="21" t="s">
        <v>399</v>
      </c>
      <c r="B74" s="21" t="s">
        <v>400</v>
      </c>
      <c r="C74" s="21" t="s">
        <v>401</v>
      </c>
      <c r="D74" s="21" t="s">
        <v>414</v>
      </c>
      <c r="E74" s="21" t="s">
        <v>415</v>
      </c>
    </row>
    <row r="75" spans="1:6" ht="13.5">
      <c r="A75" s="144" t="s">
        <v>404</v>
      </c>
      <c r="B75" s="144">
        <v>21</v>
      </c>
      <c r="C75" s="144">
        <v>27</v>
      </c>
      <c r="D75" s="144">
        <v>12</v>
      </c>
      <c r="E75" s="145">
        <v>11</v>
      </c>
      <c r="F75" t="s">
        <v>223</v>
      </c>
    </row>
    <row r="76" spans="1:5" ht="13.5">
      <c r="A76" s="144" t="s">
        <v>407</v>
      </c>
      <c r="B76" s="144">
        <v>20</v>
      </c>
      <c r="C76" s="144">
        <v>26</v>
      </c>
      <c r="D76" s="144">
        <v>25</v>
      </c>
      <c r="E76" s="145">
        <v>11</v>
      </c>
    </row>
    <row r="77" spans="1:5" ht="13.5">
      <c r="A77" s="144" t="s">
        <v>411</v>
      </c>
      <c r="B77" s="144">
        <v>3</v>
      </c>
      <c r="C77" s="144">
        <v>9</v>
      </c>
      <c r="D77" s="144">
        <v>40</v>
      </c>
      <c r="E77" s="145">
        <v>11</v>
      </c>
    </row>
    <row r="78" spans="1:5" ht="13.5">
      <c r="A78" s="144" t="s">
        <v>413</v>
      </c>
      <c r="B78" s="144">
        <v>26</v>
      </c>
      <c r="C78" s="144">
        <v>1</v>
      </c>
      <c r="D78" s="144">
        <v>52</v>
      </c>
      <c r="E78" s="145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Connexion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Edwards</dc:creator>
  <cp:keywords/>
  <dc:description/>
  <cp:lastModifiedBy>h</cp:lastModifiedBy>
  <cp:lastPrinted>2014-03-09T16:58:03Z</cp:lastPrinted>
  <dcterms:created xsi:type="dcterms:W3CDTF">2010-01-19T03:27:46Z</dcterms:created>
  <dcterms:modified xsi:type="dcterms:W3CDTF">2011-02-01T21:26:16Z</dcterms:modified>
  <cp:category/>
  <cp:version/>
  <cp:contentType/>
  <cp:contentStatus/>
</cp:coreProperties>
</file>